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Projekti 2019\CROSTO priručnik\"/>
    </mc:Choice>
  </mc:AlternateContent>
  <xr:revisionPtr revIDLastSave="0" documentId="13_ncr:1_{AE91C817-2C4C-43C4-A23E-37D96F347B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ilot destinacija" sheetId="16" r:id="rId1"/>
    <sheet name="Glavna tablica" sheetId="1" r:id="rId2"/>
    <sheet name="S1" sheetId="14" r:id="rId3"/>
    <sheet name="S2" sheetId="5" r:id="rId4"/>
    <sheet name="S3" sheetId="12" r:id="rId5"/>
    <sheet name="S4" sheetId="13" r:id="rId6"/>
    <sheet name="E1" sheetId="4" r:id="rId7"/>
    <sheet name="E2" sheetId="9" r:id="rId8"/>
    <sheet name="E3" sheetId="10" r:id="rId9"/>
    <sheet name="E4" sheetId="8" r:id="rId10"/>
    <sheet name="O1" sheetId="11" r:id="rId11"/>
    <sheet name="O2" sheetId="6" r:id="rId12"/>
    <sheet name="O3" sheetId="2" r:id="rId13"/>
    <sheet name="O4" sheetId="3" r:id="rId14"/>
    <sheet name="O5" sheetId="17" r:id="rId15"/>
    <sheet name="P1" sheetId="7" r:id="rId16"/>
    <sheet name="P2" sheetId="15" r:id="rId17"/>
    <sheet name="Lozinka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5" l="1"/>
  <c r="G23" i="7"/>
  <c r="G22" i="17"/>
  <c r="G35" i="3"/>
  <c r="G30" i="2"/>
  <c r="G35" i="6"/>
  <c r="G33" i="11"/>
  <c r="G23" i="8"/>
  <c r="G26" i="10"/>
  <c r="G22" i="9"/>
  <c r="G20" i="4"/>
  <c r="G22" i="13"/>
  <c r="G22" i="12"/>
  <c r="G28" i="5"/>
  <c r="G24" i="14"/>
  <c r="K25" i="11" l="1"/>
  <c r="J25" i="11"/>
  <c r="J23" i="11" s="1"/>
  <c r="G25" i="11"/>
  <c r="G23" i="11" s="1"/>
  <c r="F25" i="11"/>
  <c r="F23" i="11" s="1"/>
  <c r="C25" i="11"/>
  <c r="B25" i="11"/>
  <c r="K24" i="11"/>
  <c r="J24" i="11"/>
  <c r="I24" i="11"/>
  <c r="H24" i="11"/>
  <c r="G24" i="11"/>
  <c r="F24" i="11"/>
  <c r="E24" i="11"/>
  <c r="D24" i="11"/>
  <c r="C24" i="11"/>
  <c r="B24" i="11"/>
  <c r="K23" i="11"/>
  <c r="C23" i="11"/>
  <c r="K22" i="11"/>
  <c r="J22" i="11"/>
  <c r="I22" i="11"/>
  <c r="I25" i="11" s="1"/>
  <c r="I23" i="11" s="1"/>
  <c r="H22" i="11"/>
  <c r="H25" i="11" s="1"/>
  <c r="H23" i="11" s="1"/>
  <c r="G22" i="11"/>
  <c r="F22" i="11"/>
  <c r="E22" i="11"/>
  <c r="E25" i="11" s="1"/>
  <c r="E23" i="11" s="1"/>
  <c r="D22" i="11"/>
  <c r="D25" i="11" s="1"/>
  <c r="D23" i="11" s="1"/>
  <c r="C22" i="11"/>
  <c r="B22" i="11"/>
  <c r="K23" i="3"/>
  <c r="J23" i="3"/>
  <c r="I23" i="3"/>
  <c r="H23" i="3"/>
  <c r="G23" i="3"/>
  <c r="F23" i="3"/>
  <c r="E23" i="3"/>
  <c r="D23" i="3"/>
  <c r="C23" i="3"/>
  <c r="B23" i="3"/>
  <c r="K15" i="3"/>
  <c r="K16" i="3" s="1"/>
  <c r="K20" i="3" s="1"/>
  <c r="K22" i="3" s="1"/>
  <c r="J15" i="3"/>
  <c r="J16" i="3" s="1"/>
  <c r="J20" i="3" s="1"/>
  <c r="J22" i="3" s="1"/>
  <c r="I15" i="3"/>
  <c r="I16" i="3" s="1"/>
  <c r="I20" i="3" s="1"/>
  <c r="I22" i="3" s="1"/>
  <c r="H15" i="3"/>
  <c r="H16" i="3" s="1"/>
  <c r="H20" i="3" s="1"/>
  <c r="H22" i="3" s="1"/>
  <c r="G15" i="3"/>
  <c r="G16" i="3" s="1"/>
  <c r="G20" i="3" s="1"/>
  <c r="G22" i="3" s="1"/>
  <c r="F15" i="3"/>
  <c r="F16" i="3" s="1"/>
  <c r="F20" i="3" s="1"/>
  <c r="F22" i="3" s="1"/>
  <c r="E15" i="3"/>
  <c r="E16" i="3" s="1"/>
  <c r="E20" i="3" s="1"/>
  <c r="E22" i="3" s="1"/>
  <c r="D15" i="3"/>
  <c r="D16" i="3" s="1"/>
  <c r="D20" i="3" s="1"/>
  <c r="D22" i="3" s="1"/>
  <c r="C15" i="3"/>
  <c r="C16" i="3" s="1"/>
  <c r="C20" i="3" s="1"/>
  <c r="C22" i="3" s="1"/>
  <c r="B15" i="3"/>
  <c r="B16" i="3" s="1"/>
  <c r="K19" i="5"/>
  <c r="J19" i="5"/>
  <c r="I19" i="5"/>
  <c r="H19" i="5"/>
  <c r="G19" i="5"/>
  <c r="F19" i="5"/>
  <c r="E19" i="5"/>
  <c r="D19" i="5"/>
  <c r="C19" i="5"/>
  <c r="B19" i="5"/>
  <c r="K18" i="5"/>
  <c r="J18" i="5"/>
  <c r="I18" i="5"/>
  <c r="H18" i="5"/>
  <c r="G18" i="5"/>
  <c r="F18" i="5"/>
  <c r="E18" i="5"/>
  <c r="D18" i="5"/>
  <c r="C18" i="5"/>
  <c r="B18" i="5"/>
  <c r="K18" i="10"/>
  <c r="J18" i="10"/>
  <c r="I18" i="10"/>
  <c r="H18" i="10"/>
  <c r="G18" i="10"/>
  <c r="F18" i="10"/>
  <c r="E18" i="10"/>
  <c r="D18" i="10"/>
  <c r="C18" i="10"/>
  <c r="B18" i="10"/>
  <c r="K15" i="10"/>
  <c r="J15" i="10"/>
  <c r="I15" i="10"/>
  <c r="H15" i="10"/>
  <c r="G15" i="10"/>
  <c r="F15" i="10"/>
  <c r="E15" i="10"/>
  <c r="D15" i="10"/>
  <c r="C15" i="10"/>
  <c r="B15" i="10"/>
  <c r="K15" i="8"/>
  <c r="J15" i="8"/>
  <c r="I15" i="8"/>
  <c r="H15" i="8"/>
  <c r="G15" i="8"/>
  <c r="F15" i="8"/>
  <c r="E15" i="8"/>
  <c r="D15" i="8"/>
  <c r="C15" i="8"/>
  <c r="B15" i="8"/>
  <c r="K13" i="8"/>
  <c r="J13" i="8"/>
  <c r="I13" i="8"/>
  <c r="H13" i="8"/>
  <c r="G13" i="8"/>
  <c r="F13" i="8"/>
  <c r="E13" i="8"/>
  <c r="D13" i="8"/>
  <c r="C13" i="8"/>
  <c r="B13" i="8"/>
  <c r="K15" i="15"/>
  <c r="J15" i="15"/>
  <c r="I15" i="15"/>
  <c r="H15" i="15"/>
  <c r="G15" i="15"/>
  <c r="F15" i="15"/>
  <c r="E15" i="15"/>
  <c r="D15" i="15"/>
  <c r="C15" i="15"/>
  <c r="B15" i="15"/>
  <c r="B17" i="15" s="1"/>
  <c r="K15" i="7"/>
  <c r="J15" i="7"/>
  <c r="I15" i="7"/>
  <c r="H15" i="7"/>
  <c r="G15" i="7"/>
  <c r="F15" i="7"/>
  <c r="E15" i="7"/>
  <c r="D15" i="7"/>
  <c r="C15" i="7"/>
  <c r="B15" i="7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23" i="6"/>
  <c r="J23" i="6"/>
  <c r="I23" i="6"/>
  <c r="H23" i="6"/>
  <c r="G23" i="6"/>
  <c r="F23" i="6"/>
  <c r="E23" i="6"/>
  <c r="D23" i="6"/>
  <c r="C23" i="6"/>
  <c r="K18" i="6"/>
  <c r="J18" i="6"/>
  <c r="I18" i="6"/>
  <c r="H18" i="6"/>
  <c r="G18" i="6"/>
  <c r="F18" i="6"/>
  <c r="E18" i="6"/>
  <c r="D18" i="6"/>
  <c r="C18" i="6"/>
  <c r="K17" i="6"/>
  <c r="J17" i="6"/>
  <c r="I17" i="6"/>
  <c r="H17" i="6"/>
  <c r="G17" i="6"/>
  <c r="F17" i="6"/>
  <c r="E17" i="6"/>
  <c r="E17" i="3" s="1"/>
  <c r="D17" i="6"/>
  <c r="C17" i="6"/>
  <c r="K15" i="11"/>
  <c r="K15" i="6" s="1"/>
  <c r="K16" i="6" s="1"/>
  <c r="J15" i="11"/>
  <c r="J26" i="11" s="1"/>
  <c r="J27" i="11" s="1"/>
  <c r="J16" i="1" s="1"/>
  <c r="I15" i="11"/>
  <c r="H15" i="11"/>
  <c r="H19" i="11" s="1"/>
  <c r="H21" i="11" s="1"/>
  <c r="G15" i="11"/>
  <c r="F15" i="11"/>
  <c r="F26" i="11" s="1"/>
  <c r="F27" i="11" s="1"/>
  <c r="J12" i="1" s="1"/>
  <c r="E15" i="11"/>
  <c r="E15" i="6" s="1"/>
  <c r="E16" i="6" s="1"/>
  <c r="D15" i="11"/>
  <c r="D19" i="11" s="1"/>
  <c r="D21" i="11" s="1"/>
  <c r="B15" i="11"/>
  <c r="C15" i="11"/>
  <c r="C15" i="6" s="1"/>
  <c r="C16" i="6" s="1"/>
  <c r="I15" i="6"/>
  <c r="I16" i="6" s="1"/>
  <c r="B23" i="6"/>
  <c r="B18" i="6"/>
  <c r="B18" i="3" s="1"/>
  <c r="B25" i="3" s="1"/>
  <c r="B26" i="3" s="1"/>
  <c r="B17" i="6"/>
  <c r="B17" i="3" s="1"/>
  <c r="I26" i="11" l="1"/>
  <c r="I27" i="11" s="1"/>
  <c r="J15" i="1" s="1"/>
  <c r="G26" i="11"/>
  <c r="G27" i="11" s="1"/>
  <c r="J13" i="1" s="1"/>
  <c r="B25" i="6"/>
  <c r="B26" i="6" s="1"/>
  <c r="C25" i="6"/>
  <c r="K25" i="6"/>
  <c r="F15" i="6"/>
  <c r="F16" i="6" s="1"/>
  <c r="G15" i="6"/>
  <c r="G16" i="6" s="1"/>
  <c r="J15" i="6"/>
  <c r="J16" i="6" s="1"/>
  <c r="J20" i="6" s="1"/>
  <c r="J22" i="6" s="1"/>
  <c r="F19" i="11"/>
  <c r="F21" i="11" s="1"/>
  <c r="C26" i="11"/>
  <c r="C27" i="11" s="1"/>
  <c r="J9" i="1" s="1"/>
  <c r="G18" i="11"/>
  <c r="G20" i="11" s="1"/>
  <c r="K19" i="11"/>
  <c r="K21" i="11" s="1"/>
  <c r="K26" i="11"/>
  <c r="K27" i="11" s="1"/>
  <c r="J17" i="1" s="1"/>
  <c r="K18" i="11"/>
  <c r="K20" i="11" s="1"/>
  <c r="G19" i="11"/>
  <c r="G21" i="11" s="1"/>
  <c r="D15" i="6"/>
  <c r="D16" i="6" s="1"/>
  <c r="D20" i="6" s="1"/>
  <c r="D22" i="6" s="1"/>
  <c r="B19" i="11"/>
  <c r="B21" i="11" s="1"/>
  <c r="I19" i="11"/>
  <c r="I21" i="11" s="1"/>
  <c r="C18" i="11"/>
  <c r="C20" i="11" s="1"/>
  <c r="E19" i="11"/>
  <c r="E21" i="11" s="1"/>
  <c r="J19" i="11"/>
  <c r="J21" i="11" s="1"/>
  <c r="B19" i="3"/>
  <c r="B21" i="3" s="1"/>
  <c r="F19" i="6"/>
  <c r="F21" i="6" s="1"/>
  <c r="J19" i="6"/>
  <c r="J21" i="6" s="1"/>
  <c r="E20" i="6"/>
  <c r="E22" i="6" s="1"/>
  <c r="I20" i="6"/>
  <c r="I22" i="6" s="1"/>
  <c r="G19" i="6"/>
  <c r="G21" i="6" s="1"/>
  <c r="F20" i="6"/>
  <c r="F22" i="6" s="1"/>
  <c r="D18" i="11"/>
  <c r="D20" i="11" s="1"/>
  <c r="H18" i="11"/>
  <c r="H20" i="11" s="1"/>
  <c r="D26" i="11"/>
  <c r="D27" i="11" s="1"/>
  <c r="J10" i="1" s="1"/>
  <c r="H26" i="11"/>
  <c r="H27" i="11" s="1"/>
  <c r="J14" i="1" s="1"/>
  <c r="D19" i="6"/>
  <c r="D21" i="6" s="1"/>
  <c r="C20" i="6"/>
  <c r="C22" i="6" s="1"/>
  <c r="G20" i="6"/>
  <c r="G22" i="6" s="1"/>
  <c r="K20" i="6"/>
  <c r="K22" i="6" s="1"/>
  <c r="E18" i="11"/>
  <c r="E20" i="11" s="1"/>
  <c r="I18" i="11"/>
  <c r="I20" i="11" s="1"/>
  <c r="C19" i="11"/>
  <c r="C21" i="11" s="1"/>
  <c r="E26" i="11"/>
  <c r="E27" i="11" s="1"/>
  <c r="J11" i="1" s="1"/>
  <c r="H15" i="6"/>
  <c r="H16" i="6" s="1"/>
  <c r="H20" i="6" s="1"/>
  <c r="H22" i="6" s="1"/>
  <c r="I19" i="6"/>
  <c r="I21" i="6" s="1"/>
  <c r="B18" i="11"/>
  <c r="B20" i="11" s="1"/>
  <c r="F18" i="11"/>
  <c r="F20" i="11" s="1"/>
  <c r="J18" i="11"/>
  <c r="J20" i="11" s="1"/>
  <c r="E19" i="3"/>
  <c r="E21" i="3" s="1"/>
  <c r="E25" i="3"/>
  <c r="E26" i="3" s="1"/>
  <c r="E24" i="3" s="1"/>
  <c r="E27" i="3" s="1"/>
  <c r="H25" i="6"/>
  <c r="H26" i="6" s="1"/>
  <c r="I17" i="3"/>
  <c r="K17" i="3"/>
  <c r="D17" i="3"/>
  <c r="J25" i="6"/>
  <c r="J26" i="6" s="1"/>
  <c r="D25" i="6"/>
  <c r="D26" i="6" s="1"/>
  <c r="C17" i="3"/>
  <c r="F17" i="3"/>
  <c r="B20" i="3"/>
  <c r="B22" i="3" s="1"/>
  <c r="J17" i="3"/>
  <c r="C26" i="6"/>
  <c r="K26" i="6"/>
  <c r="K24" i="6" s="1"/>
  <c r="K27" i="6" s="1"/>
  <c r="G17" i="3"/>
  <c r="H17" i="3"/>
  <c r="E25" i="6"/>
  <c r="E26" i="6" s="1"/>
  <c r="F25" i="6"/>
  <c r="F26" i="6" s="1"/>
  <c r="K19" i="6"/>
  <c r="K21" i="6" s="1"/>
  <c r="G25" i="6"/>
  <c r="G26" i="6" s="1"/>
  <c r="C19" i="6"/>
  <c r="C21" i="6" s="1"/>
  <c r="I25" i="6"/>
  <c r="I26" i="6" s="1"/>
  <c r="E19" i="6"/>
  <c r="E21" i="6" s="1"/>
  <c r="C24" i="6"/>
  <c r="C27" i="6" s="1"/>
  <c r="B2" i="15"/>
  <c r="B2" i="7"/>
  <c r="B2" i="17"/>
  <c r="B2" i="3"/>
  <c r="B2" i="2"/>
  <c r="B2" i="6"/>
  <c r="B2" i="11"/>
  <c r="B2" i="8"/>
  <c r="B2" i="10"/>
  <c r="B2" i="9"/>
  <c r="B2" i="4"/>
  <c r="B2" i="13"/>
  <c r="B2" i="12"/>
  <c r="B2" i="5"/>
  <c r="B2" i="14"/>
  <c r="B3" i="1"/>
  <c r="P15" i="1"/>
  <c r="O17" i="1"/>
  <c r="O15" i="1"/>
  <c r="O9" i="1"/>
  <c r="N16" i="1"/>
  <c r="N14" i="1"/>
  <c r="N12" i="1"/>
  <c r="N10" i="1"/>
  <c r="K17" i="15"/>
  <c r="P17" i="1" s="1"/>
  <c r="J17" i="15"/>
  <c r="P16" i="1" s="1"/>
  <c r="I17" i="15"/>
  <c r="H17" i="15"/>
  <c r="P14" i="1" s="1"/>
  <c r="G17" i="15"/>
  <c r="P13" i="1" s="1"/>
  <c r="F17" i="15"/>
  <c r="P12" i="1" s="1"/>
  <c r="E17" i="15"/>
  <c r="P11" i="1" s="1"/>
  <c r="C17" i="15"/>
  <c r="P9" i="1" s="1"/>
  <c r="P8" i="1"/>
  <c r="K17" i="7"/>
  <c r="J17" i="7"/>
  <c r="O16" i="1" s="1"/>
  <c r="I17" i="7"/>
  <c r="H17" i="7"/>
  <c r="O14" i="1" s="1"/>
  <c r="G17" i="7"/>
  <c r="O13" i="1" s="1"/>
  <c r="F17" i="7"/>
  <c r="O12" i="1" s="1"/>
  <c r="E17" i="7"/>
  <c r="O11" i="1" s="1"/>
  <c r="D17" i="7"/>
  <c r="O10" i="1" s="1"/>
  <c r="C17" i="7"/>
  <c r="K16" i="17"/>
  <c r="N17" i="1" s="1"/>
  <c r="J16" i="17"/>
  <c r="I16" i="17"/>
  <c r="N15" i="1" s="1"/>
  <c r="H16" i="17"/>
  <c r="G16" i="17"/>
  <c r="N13" i="1" s="1"/>
  <c r="F16" i="17"/>
  <c r="E16" i="17"/>
  <c r="N11" i="1" s="1"/>
  <c r="D16" i="17"/>
  <c r="C16" i="17"/>
  <c r="N9" i="1" s="1"/>
  <c r="B16" i="17"/>
  <c r="N8" i="1" s="1"/>
  <c r="K21" i="2"/>
  <c r="K24" i="2" s="1"/>
  <c r="L17" i="1" s="1"/>
  <c r="J21" i="2"/>
  <c r="J24" i="2" s="1"/>
  <c r="L16" i="1" s="1"/>
  <c r="I21" i="2"/>
  <c r="I24" i="2" s="1"/>
  <c r="L15" i="1" s="1"/>
  <c r="H21" i="2"/>
  <c r="H24" i="2" s="1"/>
  <c r="L14" i="1" s="1"/>
  <c r="G21" i="2"/>
  <c r="G24" i="2" s="1"/>
  <c r="L13" i="1" s="1"/>
  <c r="F21" i="2"/>
  <c r="F24" i="2" s="1"/>
  <c r="L12" i="1" s="1"/>
  <c r="E21" i="2"/>
  <c r="E24" i="2" s="1"/>
  <c r="L11" i="1" s="1"/>
  <c r="D21" i="2"/>
  <c r="D24" i="2" s="1"/>
  <c r="L10" i="1" s="1"/>
  <c r="B21" i="2"/>
  <c r="B24" i="2" s="1"/>
  <c r="L8" i="1" s="1"/>
  <c r="C21" i="2"/>
  <c r="C24" i="2" s="1"/>
  <c r="L9" i="1" s="1"/>
  <c r="H19" i="6" l="1"/>
  <c r="H21" i="6" s="1"/>
  <c r="I24" i="6"/>
  <c r="I27" i="6" s="1"/>
  <c r="I29" i="6" s="1"/>
  <c r="K15" i="1" s="1"/>
  <c r="H24" i="6"/>
  <c r="H27" i="6" s="1"/>
  <c r="H29" i="6" s="1"/>
  <c r="K14" i="1" s="1"/>
  <c r="E24" i="6"/>
  <c r="E27" i="6" s="1"/>
  <c r="E29" i="6" s="1"/>
  <c r="K11" i="1" s="1"/>
  <c r="H25" i="3"/>
  <c r="H26" i="3" s="1"/>
  <c r="H24" i="3" s="1"/>
  <c r="H27" i="3" s="1"/>
  <c r="H19" i="3"/>
  <c r="H21" i="3" s="1"/>
  <c r="K29" i="6"/>
  <c r="K17" i="1" s="1"/>
  <c r="D19" i="3"/>
  <c r="D21" i="3" s="1"/>
  <c r="D25" i="3"/>
  <c r="D26" i="3" s="1"/>
  <c r="F24" i="6"/>
  <c r="F27" i="6" s="1"/>
  <c r="F29" i="6" s="1"/>
  <c r="K12" i="1" s="1"/>
  <c r="C29" i="6"/>
  <c r="K9" i="1" s="1"/>
  <c r="E29" i="3"/>
  <c r="M11" i="1" s="1"/>
  <c r="J25" i="3"/>
  <c r="J26" i="3" s="1"/>
  <c r="J24" i="3" s="1"/>
  <c r="J27" i="3" s="1"/>
  <c r="J19" i="3"/>
  <c r="J21" i="3" s="1"/>
  <c r="J24" i="6"/>
  <c r="J27" i="6" s="1"/>
  <c r="J29" i="6" s="1"/>
  <c r="K16" i="1" s="1"/>
  <c r="F25" i="3"/>
  <c r="F26" i="3" s="1"/>
  <c r="F19" i="3"/>
  <c r="F21" i="3" s="1"/>
  <c r="G24" i="6"/>
  <c r="G27" i="6" s="1"/>
  <c r="G29" i="6" s="1"/>
  <c r="K13" i="1" s="1"/>
  <c r="D24" i="6"/>
  <c r="D27" i="6" s="1"/>
  <c r="D29" i="6" s="1"/>
  <c r="K10" i="1" s="1"/>
  <c r="G25" i="3"/>
  <c r="G26" i="3" s="1"/>
  <c r="G24" i="3" s="1"/>
  <c r="G27" i="3" s="1"/>
  <c r="G19" i="3"/>
  <c r="G21" i="3" s="1"/>
  <c r="K25" i="3"/>
  <c r="K26" i="3" s="1"/>
  <c r="K24" i="3"/>
  <c r="K27" i="3" s="1"/>
  <c r="K19" i="3"/>
  <c r="K21" i="3" s="1"/>
  <c r="I25" i="3"/>
  <c r="I26" i="3" s="1"/>
  <c r="I19" i="3"/>
  <c r="I21" i="3" s="1"/>
  <c r="C25" i="3"/>
  <c r="C26" i="3" s="1"/>
  <c r="C24" i="3" s="1"/>
  <c r="C27" i="3" s="1"/>
  <c r="C19" i="3"/>
  <c r="C21" i="3" s="1"/>
  <c r="I17" i="8"/>
  <c r="I15" i="1" s="1"/>
  <c r="F17" i="8"/>
  <c r="I12" i="1" s="1"/>
  <c r="E17" i="8"/>
  <c r="I11" i="1" s="1"/>
  <c r="K17" i="8"/>
  <c r="I17" i="1" s="1"/>
  <c r="J17" i="8"/>
  <c r="I16" i="1" s="1"/>
  <c r="H17" i="8"/>
  <c r="I14" i="1" s="1"/>
  <c r="G17" i="8"/>
  <c r="I13" i="1" s="1"/>
  <c r="D17" i="8"/>
  <c r="I10" i="1" s="1"/>
  <c r="C17" i="8"/>
  <c r="I9" i="1" s="1"/>
  <c r="B17" i="8"/>
  <c r="I8" i="1" s="1"/>
  <c r="C20" i="10"/>
  <c r="H9" i="1" s="1"/>
  <c r="K20" i="10"/>
  <c r="H17" i="1" s="1"/>
  <c r="J20" i="10"/>
  <c r="H16" i="1" s="1"/>
  <c r="I20" i="10"/>
  <c r="H15" i="1" s="1"/>
  <c r="H20" i="10"/>
  <c r="H14" i="1" s="1"/>
  <c r="G20" i="10"/>
  <c r="H13" i="1" s="1"/>
  <c r="F20" i="10"/>
  <c r="H12" i="1" s="1"/>
  <c r="B20" i="10"/>
  <c r="H8" i="1" s="1"/>
  <c r="K16" i="9"/>
  <c r="G17" i="1" s="1"/>
  <c r="J16" i="9"/>
  <c r="G16" i="1" s="1"/>
  <c r="I16" i="9"/>
  <c r="G15" i="1" s="1"/>
  <c r="H16" i="9"/>
  <c r="G14" i="1" s="1"/>
  <c r="G16" i="9"/>
  <c r="G13" i="1" s="1"/>
  <c r="F16" i="9"/>
  <c r="G12" i="1" s="1"/>
  <c r="E16" i="9"/>
  <c r="G11" i="1" s="1"/>
  <c r="D16" i="9"/>
  <c r="G10" i="1" s="1"/>
  <c r="C16" i="9"/>
  <c r="G9" i="1" s="1"/>
  <c r="B16" i="9"/>
  <c r="G8" i="1" s="1"/>
  <c r="K14" i="4"/>
  <c r="F17" i="1" s="1"/>
  <c r="J14" i="4"/>
  <c r="F16" i="1" s="1"/>
  <c r="I14" i="4"/>
  <c r="F15" i="1" s="1"/>
  <c r="H14" i="4"/>
  <c r="F14" i="1" s="1"/>
  <c r="G14" i="4"/>
  <c r="F13" i="1" s="1"/>
  <c r="F14" i="4"/>
  <c r="F12" i="1" s="1"/>
  <c r="E14" i="4"/>
  <c r="F11" i="1" s="1"/>
  <c r="D14" i="4"/>
  <c r="F10" i="1" s="1"/>
  <c r="C14" i="4"/>
  <c r="F9" i="1" s="1"/>
  <c r="B14" i="4"/>
  <c r="F8" i="1" s="1"/>
  <c r="K16" i="13"/>
  <c r="E17" i="1" s="1"/>
  <c r="J16" i="13"/>
  <c r="E16" i="1" s="1"/>
  <c r="I16" i="13"/>
  <c r="E15" i="1" s="1"/>
  <c r="H16" i="13"/>
  <c r="E14" i="1" s="1"/>
  <c r="G16" i="13"/>
  <c r="E13" i="1" s="1"/>
  <c r="F16" i="13"/>
  <c r="E12" i="1" s="1"/>
  <c r="E16" i="13"/>
  <c r="E11" i="1" s="1"/>
  <c r="D16" i="13"/>
  <c r="E10" i="1" s="1"/>
  <c r="C16" i="13"/>
  <c r="E9" i="1" s="1"/>
  <c r="B16" i="13"/>
  <c r="E8" i="1" s="1"/>
  <c r="K16" i="12"/>
  <c r="D17" i="1" s="1"/>
  <c r="J16" i="12"/>
  <c r="D16" i="1" s="1"/>
  <c r="I16" i="12"/>
  <c r="D15" i="1" s="1"/>
  <c r="H16" i="12"/>
  <c r="D14" i="1" s="1"/>
  <c r="G16" i="12"/>
  <c r="D13" i="1" s="1"/>
  <c r="F16" i="12"/>
  <c r="D12" i="1" s="1"/>
  <c r="E16" i="12"/>
  <c r="D11" i="1" s="1"/>
  <c r="D16" i="12"/>
  <c r="D10" i="1" s="1"/>
  <c r="C16" i="12"/>
  <c r="D9" i="1" s="1"/>
  <c r="B16" i="12"/>
  <c r="D8" i="1" s="1"/>
  <c r="K21" i="5"/>
  <c r="C17" i="1" s="1"/>
  <c r="J21" i="5"/>
  <c r="C16" i="1" s="1"/>
  <c r="I21" i="5"/>
  <c r="C15" i="1" s="1"/>
  <c r="H21" i="5"/>
  <c r="C14" i="1" s="1"/>
  <c r="G21" i="5"/>
  <c r="C13" i="1" s="1"/>
  <c r="C17" i="14"/>
  <c r="B9" i="1" s="1"/>
  <c r="K17" i="14"/>
  <c r="B17" i="1" s="1"/>
  <c r="J17" i="14"/>
  <c r="B16" i="1" s="1"/>
  <c r="I17" i="14"/>
  <c r="B15" i="1" s="1"/>
  <c r="H17" i="14"/>
  <c r="B14" i="1" s="1"/>
  <c r="G17" i="14"/>
  <c r="B13" i="1" s="1"/>
  <c r="F17" i="14"/>
  <c r="B12" i="1" s="1"/>
  <c r="E17" i="14"/>
  <c r="B11" i="1" s="1"/>
  <c r="D17" i="14"/>
  <c r="B10" i="1" s="1"/>
  <c r="B17" i="14"/>
  <c r="B8" i="1" s="1"/>
  <c r="J29" i="3" l="1"/>
  <c r="M16" i="1" s="1"/>
  <c r="K29" i="3"/>
  <c r="M17" i="1" s="1"/>
  <c r="H29" i="3"/>
  <c r="M14" i="1" s="1"/>
  <c r="F24" i="3"/>
  <c r="F27" i="3" s="1"/>
  <c r="F29" i="3" s="1"/>
  <c r="M12" i="1" s="1"/>
  <c r="G29" i="3"/>
  <c r="M13" i="1" s="1"/>
  <c r="C29" i="3"/>
  <c r="M9" i="1" s="1"/>
  <c r="I24" i="3"/>
  <c r="I27" i="3" s="1"/>
  <c r="I29" i="3" s="1"/>
  <c r="M15" i="1" s="1"/>
  <c r="D24" i="3"/>
  <c r="D27" i="3" s="1"/>
  <c r="D29" i="3" s="1"/>
  <c r="M10" i="1" s="1"/>
  <c r="B24" i="6" l="1"/>
  <c r="B23" i="11"/>
  <c r="B26" i="11" s="1"/>
  <c r="B27" i="11" s="1"/>
  <c r="B24" i="3" l="1"/>
  <c r="B27" i="3" s="1"/>
  <c r="B29" i="3" s="1"/>
  <c r="M8" i="1" s="1"/>
  <c r="B15" i="6" l="1"/>
  <c r="B16" i="6" s="1"/>
  <c r="J8" i="1"/>
  <c r="D20" i="10"/>
  <c r="H10" i="1" s="1"/>
  <c r="E20" i="10"/>
  <c r="H11" i="1" s="1"/>
  <c r="B20" i="6" l="1"/>
  <c r="B22" i="6" s="1"/>
  <c r="B19" i="6"/>
  <c r="B21" i="6" s="1"/>
  <c r="B27" i="6"/>
  <c r="B29" i="6" s="1"/>
  <c r="K8" i="1" s="1"/>
  <c r="D17" i="15"/>
  <c r="P10" i="1" s="1"/>
  <c r="B17" i="7"/>
  <c r="O8" i="1" s="1"/>
  <c r="F21" i="5"/>
  <c r="C12" i="1" s="1"/>
  <c r="E21" i="5"/>
  <c r="C11" i="1" s="1"/>
  <c r="D21" i="5"/>
  <c r="C10" i="1" s="1"/>
  <c r="C21" i="5"/>
  <c r="C9" i="1" s="1"/>
  <c r="B21" i="5" l="1"/>
  <c r="C8" i="1" s="1"/>
</calcChain>
</file>

<file path=xl/sharedStrings.xml><?xml version="1.0" encoding="utf-8"?>
<sst xmlns="http://schemas.openxmlformats.org/spreadsheetml/2006/main" count="663" uniqueCount="175">
  <si>
    <t>Udio stalnog stanovništva destinacije koje je zadovoljno turizmom</t>
  </si>
  <si>
    <t>Udio turista koji su zadovoljni svojim cjelokupnim iskustvom u destinaciji</t>
  </si>
  <si>
    <t>Socijalni pokazatelji</t>
  </si>
  <si>
    <t>Ekonomski pokazatelji</t>
  </si>
  <si>
    <t>Izravna zaposlenost u turizmu kao udio ukupne zaposlenosti u destinaciji</t>
  </si>
  <si>
    <t>Okolišni pokazatelji</t>
  </si>
  <si>
    <t>Potrošnja energije turista u odnosu na potrošnju energije stalnog stanovništva</t>
  </si>
  <si>
    <t>Potrošnja vode turista u odnosu na potrošnju vode stalnog stanovništva</t>
  </si>
  <si>
    <t>Postotak otpadnih voda destinacije tretiranih do najmanje sekundarne razine prije ispuštanja</t>
  </si>
  <si>
    <t>Prostorni pokazatelj</t>
  </si>
  <si>
    <t>S1</t>
  </si>
  <si>
    <t>S2</t>
  </si>
  <si>
    <t>S3</t>
  </si>
  <si>
    <t>S4</t>
  </si>
  <si>
    <t>E1</t>
  </si>
  <si>
    <t>E2</t>
  </si>
  <si>
    <t>E3</t>
  </si>
  <si>
    <t>E4</t>
  </si>
  <si>
    <t>O1</t>
  </si>
  <si>
    <t>O2</t>
  </si>
  <si>
    <t>O3</t>
  </si>
  <si>
    <t>O4</t>
  </si>
  <si>
    <t>O5</t>
  </si>
  <si>
    <t>P1</t>
  </si>
  <si>
    <t>Broj turističkih noćenja u komercijalnom smještaju</t>
  </si>
  <si>
    <t>Postotak destinacijskog područja izvan stalnih naselja na kojem su izgrađeni objekti ugostiteljsko-turističke namjene</t>
  </si>
  <si>
    <t>Ukupan broj turističkih noćenja (komercijalnih i nekomercijalnih) na stotinu stalnih stanovnika</t>
  </si>
  <si>
    <t>Broj noćenja - komercijalni smještaj</t>
  </si>
  <si>
    <t xml:space="preserve">Broj stanovnika </t>
  </si>
  <si>
    <t>Broj dolazaka - komercijalni smještaj</t>
  </si>
  <si>
    <t>Broj turista - nekomercijalni smještaj</t>
  </si>
  <si>
    <t>Broj noćenja - nekomercijalni smještaj</t>
  </si>
  <si>
    <t>Ukupan broj dolazaka/turista</t>
  </si>
  <si>
    <t>Ukupan broj noćenja</t>
  </si>
  <si>
    <t>Izgrađeno građevinsko područje izvan naslje u svrhu ugostiteljsko-turističke namjene u ha</t>
  </si>
  <si>
    <t>Izgrađeno građevinsko područje izvan naselja u svrhu ugostiteljsko-turističke namjene u km2</t>
  </si>
  <si>
    <t>Postotna godišnja bruto popunjenost smještajnih kapaciteta</t>
  </si>
  <si>
    <t>Prosječna dnevna potrošnja turista u eurima</t>
  </si>
  <si>
    <t>Omjer potrošnje vode turista i stalnih stanovnika</t>
  </si>
  <si>
    <t>Izvori:</t>
  </si>
  <si>
    <t>Proizvodnja komunalnog otpada turista u odnosu na proizvodnju komunalnog otpada stalnog stanovništva</t>
  </si>
  <si>
    <t>Udio turističkih poduzeća koja koriste sustave dobrovoljnog certificiranja/označavanje ekološkog poslovanja</t>
  </si>
  <si>
    <t>P2</t>
  </si>
  <si>
    <t>Ukupna povrsina Grada/Općine u km2</t>
  </si>
  <si>
    <t>2017.</t>
  </si>
  <si>
    <t>Pilot destinacija :</t>
  </si>
  <si>
    <t>Lokalni koordinator:</t>
  </si>
  <si>
    <t>Godina</t>
  </si>
  <si>
    <t>2018.</t>
  </si>
  <si>
    <t>2019.</t>
  </si>
  <si>
    <t>2020.</t>
  </si>
  <si>
    <t>2021.</t>
  </si>
  <si>
    <t>2022.</t>
  </si>
  <si>
    <t>S1 - Udio stalnog stanovništva destinacije koje je zadovoljno turizmom</t>
  </si>
  <si>
    <t>Podatak dostavila/dostavio:</t>
  </si>
  <si>
    <t>Podatak prikupila/prikupio/izračunala/izračunao:</t>
  </si>
  <si>
    <t>Odgovorna institucija:</t>
  </si>
  <si>
    <t xml:space="preserve">Učestalost prikupljanja podataka: </t>
  </si>
  <si>
    <t xml:space="preserve">Razdoblje prikupljanja podataka: </t>
  </si>
  <si>
    <t>E1 - Broj turističkih noćenja u komercijalnom smještaju</t>
  </si>
  <si>
    <t>E4 - Postotna godišnja bruto popunjenost smještajnih kapaciteta</t>
  </si>
  <si>
    <t>O1 - Potrošnja energije turista u odnosu na potrošnju energije stalnog stanovništva</t>
  </si>
  <si>
    <t>P1 - Postotak destinacijskog područja izvan stalnih naselja na kojem su izgrađeni objekti ugostiteljsko-turističke namjene</t>
  </si>
  <si>
    <t>Ime i prezime:</t>
  </si>
  <si>
    <t>Institucija:</t>
  </si>
  <si>
    <t>E-mail adresa:</t>
  </si>
  <si>
    <t>Telefon:</t>
  </si>
  <si>
    <t xml:space="preserve">Lokalna radna skupina (članovi): </t>
  </si>
  <si>
    <t>Pilot destinacija:</t>
  </si>
  <si>
    <t>S2 - Ukupan broj turističkih noćenja (komercijalnih i nekomercijalnih) na stotinu stalnih stanovnika</t>
  </si>
  <si>
    <t>S3 - Udio turista koji su zadovoljni svojim cjelokupnim iskustvom u destinaciji</t>
  </si>
  <si>
    <t>S4 - Postotak ponovljenih/stalnih turista u destinaciji</t>
  </si>
  <si>
    <t>E2 - Prosječna dnevna potrošnja turista u eurima</t>
  </si>
  <si>
    <t>E3 - Izravna zaposlenost u turizmu kao udio ukupne zaposlenosti u destinaciji</t>
  </si>
  <si>
    <t>O2 - Potrošnja vode turista u odnosu na potrošnju vode stalnog stanovništva</t>
  </si>
  <si>
    <t>O3 - Postotak otpadnih voda destinacije tretiranih do najmanje sekundarne razine prije ispuštanja</t>
  </si>
  <si>
    <t>O4 - Proizvodnja komunalnog otpada turista u odnosu na proizvodnju komunalnog otpada stalnog stanovništva</t>
  </si>
  <si>
    <t>O5  - Udio turističkih poduzeća koja koriste sustave dobrovoljnog certificiranja/označavanje ekološkog poslovanja</t>
  </si>
  <si>
    <t>Udio turista koji su zadovoljni cjelokupnim boravkom</t>
  </si>
  <si>
    <t>Ukupan broj ispitanika - turista</t>
  </si>
  <si>
    <t>Ukupan broj ispitanika - stanovnika</t>
  </si>
  <si>
    <t>Broj turista zadovoljnih cjelokupnim boravkom</t>
  </si>
  <si>
    <t>Broj turista koji su posljednjih pet godina već posjetili destinaciju</t>
  </si>
  <si>
    <t>Broj raspoloživih postelja (stalnih) u komercijalnom smještaju u kolovozu</t>
  </si>
  <si>
    <t>Broj raspoloživih postelja (stalnih) u komercijalnom smještaju u kolovozu   x   365</t>
  </si>
  <si>
    <t>Ukupan broj turističkih noćenja na 100 stalnih stanovnika</t>
  </si>
  <si>
    <t xml:space="preserve">Postotna godišnja bruto popunjenost komercijalnih smještajnih kapaciteta </t>
  </si>
  <si>
    <t>Ukupan broj turističkih poduzeća</t>
  </si>
  <si>
    <t>Broj turističkih poduzeća koja koriste sustave dobrovoljnog certificiranja/označavanje ekološkog poslovanja</t>
  </si>
  <si>
    <t xml:space="preserve">Udio destinacijskog područja izvan stalnih naselja na kojem su izgrađeni objekti ugostiteljsko-turističke namjene </t>
  </si>
  <si>
    <t>Napomena: 1Ha=0,01 * km2</t>
  </si>
  <si>
    <t>Postotak ponovljenih/ stalnih turista u destinaciji</t>
  </si>
  <si>
    <t>Udio turističkih poduzeća koja koriste sustave dobrovoljnog certificiranja/ označavanje ekološkog poslovanja</t>
  </si>
  <si>
    <t>Izravna zaposlenost u turizmu (udio zaposlenih u turizmu u iukupnom broju zaposlenih)</t>
  </si>
  <si>
    <t>Ukupno zaposleni u kolovozu</t>
  </si>
  <si>
    <t>Omjer proizvedenog otpada od strane turista i od strane stalnih stanovnika</t>
  </si>
  <si>
    <t>Ispuštanje nepročišćenih voda u m3 ukupno</t>
  </si>
  <si>
    <t>Ispuštanje pročišćenih voda u m3 ukupno</t>
  </si>
  <si>
    <t>Ispuštanje pročišćenih voda, 2. i 3. stupanj u m3</t>
  </si>
  <si>
    <t>1. stupanj (m3)</t>
  </si>
  <si>
    <t>2. stupanj (m3)</t>
  </si>
  <si>
    <t>3. stupanj (m3)</t>
  </si>
  <si>
    <t>Ispuštanje pročišćenih i nepročišćenih voda u m3 ukupno</t>
  </si>
  <si>
    <t>Postotak ispuštenih voda tretiranih do najmanje 2. stupnja</t>
  </si>
  <si>
    <t>% stanova priključenih na kanalizaciju</t>
  </si>
  <si>
    <t>Korekcija:</t>
  </si>
  <si>
    <t>Korekcija: Postotak ispuštenih voda tretiranih do najmanje 2. stupnja</t>
  </si>
  <si>
    <t xml:space="preserve">Omjer potrošnje energije turista i stalnih stanovnika </t>
  </si>
  <si>
    <t>Ukupna finalna potrošnja energije u GWh u siječnju</t>
  </si>
  <si>
    <t>Ukupna finalna potrošnja energije u GWh u kolovozu</t>
  </si>
  <si>
    <t>Potrošnja energije po ukupnom noćenju u siječnju</t>
  </si>
  <si>
    <t>Potrošnja energije po ukupnom noćenju u kolovozu</t>
  </si>
  <si>
    <t>Ukupan broj ostvarenih turističkih noćenja u siječnju</t>
  </si>
  <si>
    <t>Ukupan broj ostvarenih turističkih noćenja u kolovozu</t>
  </si>
  <si>
    <t>Ukupna finalna potrošnja vode u litrama u siječnju</t>
  </si>
  <si>
    <t>Ukupna finalna potrošnja vode u litrama u kolovozu</t>
  </si>
  <si>
    <t>Potrošnja vode po ukupnom noćenju u siječnju</t>
  </si>
  <si>
    <t>Potrošnja vode po ukupnom noćenju u kolovozu</t>
  </si>
  <si>
    <t>Ukupna finalna proizvodanja otpada (kg ili m3)u siječnju</t>
  </si>
  <si>
    <t>Ukupna finalna proizvodanja otpada (kg ili m3)u kolovozu</t>
  </si>
  <si>
    <t>Proizvodnja otpada po ukupnom noćenju u siječnju</t>
  </si>
  <si>
    <t>Proizvodnja otpada po ukupnom noćenju u kolovozu</t>
  </si>
  <si>
    <t>Ukupno noćenja u siječnju</t>
  </si>
  <si>
    <t>Ukupno noćenja u kolovozu</t>
  </si>
  <si>
    <t>Potrošnja energije turisti</t>
  </si>
  <si>
    <t>Potrošnja energije stanovnici</t>
  </si>
  <si>
    <t>Razlika u broju noćenja turista kolovoz -siječanj</t>
  </si>
  <si>
    <t>GWH po noćenju turista</t>
  </si>
  <si>
    <t>GWh noćenju stanovnika</t>
  </si>
  <si>
    <t>Potrošnja vode turisti</t>
  </si>
  <si>
    <t>Potrošnja vode stanovnici</t>
  </si>
  <si>
    <t>Litara po noćenju turista</t>
  </si>
  <si>
    <t>Litara po noćenju stanovnika</t>
  </si>
  <si>
    <t>Noćenja stanovnika</t>
  </si>
  <si>
    <t>Proizvodnja otpada stanovnici</t>
  </si>
  <si>
    <t>Kilograma po noćenju turista</t>
  </si>
  <si>
    <t>Kilograma po noćenju stanovnika</t>
  </si>
  <si>
    <t>2023.</t>
  </si>
  <si>
    <t>2024.</t>
  </si>
  <si>
    <t>2025.</t>
  </si>
  <si>
    <t>2026.</t>
  </si>
  <si>
    <t>Broj stanovnika zadovoljnih razvojem turizma</t>
  </si>
  <si>
    <t>Udio stalnog stanovništva destinacije koje je zadovoljno turizmom (u %)</t>
  </si>
  <si>
    <t>Ukupno zaposleni u pravnim osobama u kolovozu</t>
  </si>
  <si>
    <t>Ukupno zaposleni u obrtu i djelatnostima slobodnih profesija u kolovozu</t>
  </si>
  <si>
    <t>Izvori: Jedinica lokalne samouprave (grad/općina)</t>
  </si>
  <si>
    <t>Izvor: Vlastito istraživanje (anketa turista) ili sekundarni izvor podataka</t>
  </si>
  <si>
    <t>Izvor: eVisitor</t>
  </si>
  <si>
    <t>Broj dolazaka, noćenja - komercijalni smještaj - eVisitor</t>
  </si>
  <si>
    <t>Broj stanovnika - DZS, Procjena stanovništva prema spolu, po gradovima/općinama, 31.12.</t>
  </si>
  <si>
    <t>Zaposleni u pravnim osobama u NKD 2007 "I" djelatnosti pružanja smještaja te pripreme i usluživanja hrane u kolovozu</t>
  </si>
  <si>
    <t>Zaposleni u obrtu i djelatnostima slobodnih profesija u NKD 2007 "I" djelatnosti pružanja smještaja te pripreme i usluživanja hrane u kolovozu</t>
  </si>
  <si>
    <t>Ukupno zaposleni u NKD 2007 "I" djelatnosti pružanja smještaja te pripreme i usluživanja hrane u kolovozu</t>
  </si>
  <si>
    <t>Izvor: Županijski zavod za prostorno uređenje, Gradski i općinski prostorni planovi, Uredi / odsjeci za prostorno uređenje i komunalni sustav JLS-a</t>
  </si>
  <si>
    <t>Izvor: Komunalno poduzeće zaduženo za odovodnju</t>
  </si>
  <si>
    <t>Napomena: termin 'turistička poduzeća' se odnosi na hotele, kampove, apartmanska naselja i srodne smještajne objekte</t>
  </si>
  <si>
    <t>,</t>
  </si>
  <si>
    <t>Izvor: Vlastito istraživanje (anketa turističkih poduzeća)</t>
  </si>
  <si>
    <t>Crosto2604!</t>
  </si>
  <si>
    <t>Izvor: HEP, anketa gospodarskih subjekata</t>
  </si>
  <si>
    <t>Izvor:  Vodovod, anketa gospodarskih subjekata</t>
  </si>
  <si>
    <t xml:space="preserve">Izvor: Komunalno poduzeće zaduženo za upravljanje otpadom </t>
  </si>
  <si>
    <t>Proizvodnja otpada turisti</t>
  </si>
  <si>
    <t xml:space="preserve">Izvor: eVisitor za broj noćenja u komercijalnom smještaju i DZS za procjenu stalnog stanovništva u određenoj godini </t>
  </si>
  <si>
    <t>Ukupan broj komercijalnih ležajeva u domaćinstvu</t>
  </si>
  <si>
    <t xml:space="preserve"> Ukupna izgrađena površina građevinskog područja naselja (površina UPU-a) u ha</t>
  </si>
  <si>
    <t xml:space="preserve"> Ukupna izgrađena površina građevinskog područja naselja (površina UPU-a) u km2</t>
  </si>
  <si>
    <t xml:space="preserve">Broj ležajeva u domaćinstvu po km2 ukupne izgrađene površine građevinskog područja naselja </t>
  </si>
  <si>
    <t>P2 - Broj ležajeva u domaćinstvu po km2 ukupne izgrađene površine građevinskog područja naselja</t>
  </si>
  <si>
    <t>Tumač za unos podataka</t>
  </si>
  <si>
    <t>unos informacija - unosi lokalni koordinator</t>
  </si>
  <si>
    <t>unos podataka za izračun - unosi lokalni koordinator</t>
  </si>
  <si>
    <t>Izvor: Gradski i općinski prostorni planovi ili  Uredi / odsjeci za prostorno uređenje i komunalni sustav JLS-a,   eVisitor</t>
  </si>
  <si>
    <t>automatski koraci za izračun - nije potreban unos</t>
  </si>
  <si>
    <t>završni izračun pokazatelja - nije potreban unos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</si>
</sst>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"/>
    <numFmt numFmtId="166" formatCode="#,##0.0000"/>
    <numFmt numFmtId="167" formatCode="#,##0.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Helv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0"/>
      <name val="Helv"/>
      <charset val="238"/>
    </font>
    <font>
      <sz val="12"/>
      <color rgb="FF9C65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7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/>
    <xf numFmtId="0" fontId="0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right"/>
    </xf>
    <xf numFmtId="0" fontId="6" fillId="0" borderId="0" xfId="2" applyFont="1" applyFill="1"/>
    <xf numFmtId="0" fontId="11" fillId="2" borderId="1" xfId="0" applyFont="1" applyFill="1" applyBorder="1"/>
    <xf numFmtId="0" fontId="5" fillId="0" borderId="0" xfId="0" applyFont="1" applyFill="1" applyBorder="1"/>
    <xf numFmtId="3" fontId="1" fillId="0" borderId="0" xfId="0" applyNumberFormat="1" applyFont="1" applyFill="1" applyBorder="1"/>
    <xf numFmtId="0" fontId="12" fillId="0" borderId="1" xfId="0" applyFont="1" applyFill="1" applyBorder="1" applyAlignment="1">
      <alignment horizontal="right" wrapText="1"/>
    </xf>
    <xf numFmtId="0" fontId="11" fillId="0" borderId="1" xfId="2" applyFont="1" applyFill="1" applyBorder="1" applyAlignment="1">
      <alignment horizontal="right"/>
    </xf>
    <xf numFmtId="0" fontId="13" fillId="0" borderId="0" xfId="0" applyFont="1"/>
    <xf numFmtId="0" fontId="12" fillId="0" borderId="0" xfId="0" applyFont="1"/>
    <xf numFmtId="0" fontId="14" fillId="0" borderId="0" xfId="2" applyFont="1" applyFill="1"/>
    <xf numFmtId="0" fontId="15" fillId="0" borderId="0" xfId="2" applyFont="1" applyFill="1"/>
    <xf numFmtId="0" fontId="12" fillId="0" borderId="1" xfId="0" applyFont="1" applyFill="1" applyBorder="1"/>
    <xf numFmtId="0" fontId="12" fillId="0" borderId="0" xfId="0" applyFont="1" applyFill="1"/>
    <xf numFmtId="0" fontId="11" fillId="0" borderId="1" xfId="2" applyFont="1" applyFill="1" applyBorder="1"/>
    <xf numFmtId="0" fontId="15" fillId="8" borderId="1" xfId="2" applyFont="1" applyBorder="1" applyAlignment="1"/>
    <xf numFmtId="0" fontId="12" fillId="10" borderId="1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 applyAlignment="1">
      <alignment horizontal="right"/>
    </xf>
    <xf numFmtId="0" fontId="16" fillId="7" borderId="2" xfId="0" applyFont="1" applyFill="1" applyBorder="1"/>
    <xf numFmtId="1" fontId="12" fillId="0" borderId="0" xfId="0" applyNumberFormat="1" applyFont="1"/>
    <xf numFmtId="0" fontId="17" fillId="0" borderId="0" xfId="0" applyFont="1" applyFill="1" applyBorder="1"/>
    <xf numFmtId="0" fontId="17" fillId="0" borderId="0" xfId="0" applyFont="1"/>
    <xf numFmtId="0" fontId="16" fillId="7" borderId="1" xfId="0" applyFont="1" applyFill="1" applyBorder="1"/>
    <xf numFmtId="3" fontId="16" fillId="7" borderId="1" xfId="0" applyNumberFormat="1" applyFont="1" applyFill="1" applyBorder="1"/>
    <xf numFmtId="3" fontId="12" fillId="2" borderId="5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2" fillId="0" borderId="1" xfId="0" applyFont="1" applyBorder="1"/>
    <xf numFmtId="0" fontId="12" fillId="0" borderId="5" xfId="0" applyFont="1" applyBorder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0" fontId="18" fillId="0" borderId="0" xfId="2" applyFont="1" applyFill="1"/>
    <xf numFmtId="3" fontId="16" fillId="7" borderId="1" xfId="0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2" fontId="16" fillId="7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3" fontId="12" fillId="0" borderId="0" xfId="0" applyNumberFormat="1" applyFont="1"/>
    <xf numFmtId="0" fontId="12" fillId="0" borderId="0" xfId="0" applyFont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2" fillId="0" borderId="6" xfId="0" applyFont="1" applyBorder="1"/>
    <xf numFmtId="0" fontId="19" fillId="0" borderId="0" xfId="2" applyFont="1" applyFill="1"/>
    <xf numFmtId="0" fontId="12" fillId="2" borderId="1" xfId="0" applyFont="1" applyFill="1" applyBorder="1" applyAlignment="1">
      <alignment horizontal="left" indent="2"/>
    </xf>
    <xf numFmtId="0" fontId="16" fillId="7" borderId="1" xfId="0" applyFont="1" applyFill="1" applyBorder="1" applyAlignment="1">
      <alignment vertical="top" wrapText="1"/>
    </xf>
    <xf numFmtId="0" fontId="17" fillId="2" borderId="1" xfId="0" applyFont="1" applyFill="1" applyBorder="1"/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top" wrapText="1"/>
    </xf>
    <xf numFmtId="0" fontId="16" fillId="7" borderId="1" xfId="0" applyFont="1" applyFill="1" applyBorder="1" applyAlignment="1">
      <alignment horizontal="left" vertical="center" wrapText="1"/>
    </xf>
    <xf numFmtId="4" fontId="16" fillId="7" borderId="1" xfId="0" applyNumberFormat="1" applyFont="1" applyFill="1" applyBorder="1"/>
    <xf numFmtId="0" fontId="12" fillId="10" borderId="1" xfId="0" applyFont="1" applyFill="1" applyBorder="1" applyAlignment="1">
      <alignment horizontal="right"/>
    </xf>
    <xf numFmtId="0" fontId="0" fillId="0" borderId="1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0" fillId="0" borderId="0" xfId="1" applyFont="1"/>
    <xf numFmtId="0" fontId="15" fillId="0" borderId="0" xfId="2" applyFont="1" applyFill="1" applyBorder="1"/>
    <xf numFmtId="0" fontId="21" fillId="8" borderId="4" xfId="2" applyFont="1" applyBorder="1"/>
    <xf numFmtId="0" fontId="12" fillId="0" borderId="0" xfId="0" applyFont="1" applyBorder="1"/>
    <xf numFmtId="0" fontId="15" fillId="8" borderId="1" xfId="2" applyFont="1" applyBorder="1"/>
    <xf numFmtId="0" fontId="22" fillId="8" borderId="1" xfId="4" applyFont="1" applyFill="1" applyBorder="1" applyAlignment="1" applyProtection="1"/>
    <xf numFmtId="3" fontId="0" fillId="0" borderId="1" xfId="0" applyNumberFormat="1" applyFont="1" applyBorder="1"/>
    <xf numFmtId="0" fontId="2" fillId="0" borderId="1" xfId="2" applyFont="1" applyFill="1" applyBorder="1"/>
    <xf numFmtId="0" fontId="2" fillId="0" borderId="8" xfId="2" applyFont="1" applyFill="1" applyBorder="1" applyAlignment="1">
      <alignment horizontal="right"/>
    </xf>
    <xf numFmtId="0" fontId="24" fillId="0" borderId="0" xfId="0" applyFont="1"/>
    <xf numFmtId="0" fontId="25" fillId="0" borderId="0" xfId="2" applyFont="1" applyFill="1"/>
    <xf numFmtId="0" fontId="7" fillId="0" borderId="0" xfId="2" applyFont="1" applyFill="1"/>
    <xf numFmtId="0" fontId="0" fillId="0" borderId="1" xfId="0" applyFont="1" applyFill="1" applyBorder="1"/>
    <xf numFmtId="0" fontId="7" fillId="8" borderId="1" xfId="2" applyFont="1" applyBorder="1" applyAlignment="1"/>
    <xf numFmtId="0" fontId="0" fillId="10" borderId="1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right" wrapText="1"/>
    </xf>
    <xf numFmtId="0" fontId="0" fillId="2" borderId="1" xfId="0" applyFont="1" applyFill="1" applyBorder="1"/>
    <xf numFmtId="3" fontId="0" fillId="2" borderId="1" xfId="0" applyNumberFormat="1" applyFont="1" applyFill="1" applyBorder="1" applyAlignment="1">
      <alignment horizontal="right"/>
    </xf>
    <xf numFmtId="0" fontId="9" fillId="0" borderId="0" xfId="3" applyFont="1" applyFill="1" applyBorder="1"/>
    <xf numFmtId="3" fontId="0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6" fontId="20" fillId="0" borderId="1" xfId="1" applyNumberFormat="1" applyFont="1" applyBorder="1"/>
    <xf numFmtId="4" fontId="0" fillId="0" borderId="1" xfId="0" applyNumberFormat="1" applyFont="1" applyFill="1" applyBorder="1" applyAlignment="1">
      <alignment horizontal="right"/>
    </xf>
    <xf numFmtId="3" fontId="23" fillId="7" borderId="3" xfId="0" applyNumberFormat="1" applyFont="1" applyFill="1" applyBorder="1"/>
    <xf numFmtId="3" fontId="0" fillId="2" borderId="5" xfId="0" applyNumberFormat="1" applyFont="1" applyFill="1" applyBorder="1" applyAlignment="1">
      <alignment horizontal="right"/>
    </xf>
    <xf numFmtId="0" fontId="9" fillId="2" borderId="1" xfId="3" applyFont="1" applyFill="1" applyBorder="1"/>
    <xf numFmtId="3" fontId="23" fillId="7" borderId="9" xfId="0" applyNumberFormat="1" applyFont="1" applyFill="1" applyBorder="1"/>
    <xf numFmtId="0" fontId="9" fillId="10" borderId="1" xfId="3" applyFont="1" applyFill="1" applyBorder="1"/>
    <xf numFmtId="1" fontId="0" fillId="0" borderId="1" xfId="0" applyNumberFormat="1" applyFont="1" applyBorder="1"/>
    <xf numFmtId="4" fontId="20" fillId="0" borderId="1" xfId="1" applyNumberFormat="1" applyFont="1" applyBorder="1"/>
    <xf numFmtId="3" fontId="23" fillId="7" borderId="1" xfId="0" applyNumberFormat="1" applyFont="1" applyFill="1" applyBorder="1"/>
    <xf numFmtId="165" fontId="23" fillId="7" borderId="1" xfId="0" applyNumberFormat="1" applyFont="1" applyFill="1" applyBorder="1"/>
    <xf numFmtId="0" fontId="9" fillId="0" borderId="0" xfId="3" applyFont="1" applyFill="1"/>
    <xf numFmtId="165" fontId="20" fillId="0" borderId="1" xfId="1" applyNumberFormat="1" applyFont="1" applyBorder="1"/>
    <xf numFmtId="0" fontId="23" fillId="7" borderId="1" xfId="0" applyFont="1" applyFill="1" applyBorder="1" applyAlignment="1">
      <alignment vertical="top" wrapText="1"/>
    </xf>
    <xf numFmtId="4" fontId="23" fillId="7" borderId="1" xfId="0" applyNumberFormat="1" applyFont="1" applyFill="1" applyBorder="1"/>
    <xf numFmtId="2" fontId="0" fillId="6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11" borderId="1" xfId="0" applyFont="1" applyFill="1" applyBorder="1" applyAlignment="1">
      <alignment horizontal="center"/>
    </xf>
    <xf numFmtId="164" fontId="0" fillId="11" borderId="1" xfId="0" applyNumberFormat="1" applyFont="1" applyFill="1" applyBorder="1" applyAlignment="1">
      <alignment horizontal="center" vertical="center"/>
    </xf>
    <xf numFmtId="3" fontId="0" fillId="11" borderId="1" xfId="0" applyNumberFormat="1" applyFont="1" applyFill="1" applyBorder="1" applyAlignment="1">
      <alignment horizontal="center" vertical="center"/>
    </xf>
    <xf numFmtId="2" fontId="0" fillId="11" borderId="1" xfId="0" applyNumberFormat="1" applyFont="1" applyFill="1" applyBorder="1" applyAlignment="1">
      <alignment horizontal="center" vertical="center"/>
    </xf>
    <xf numFmtId="2" fontId="0" fillId="11" borderId="1" xfId="0" applyNumberFormat="1" applyFont="1" applyFill="1" applyBorder="1"/>
    <xf numFmtId="0" fontId="0" fillId="11" borderId="0" xfId="0" applyFont="1" applyFill="1"/>
    <xf numFmtId="3" fontId="0" fillId="11" borderId="1" xfId="0" applyNumberFormat="1" applyFont="1" applyFill="1" applyBorder="1"/>
    <xf numFmtId="4" fontId="0" fillId="11" borderId="1" xfId="0" applyNumberFormat="1" applyFont="1" applyFill="1" applyBorder="1"/>
    <xf numFmtId="0" fontId="4" fillId="11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</cellXfs>
  <cellStyles count="5">
    <cellStyle name="Bad" xfId="3" builtinId="27"/>
    <cellStyle name="Hyperlink" xfId="4" builtinId="8"/>
    <cellStyle name="Neutral" xfId="2" builtinId="28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742950</xdr:colOff>
      <xdr:row>1</xdr:row>
      <xdr:rowOff>35789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14EC0A-25B4-4FE1-8F88-D6AAE5E74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2562225" cy="7787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50DFA7-BD79-415E-8106-56562D617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B46EE5-2350-47FF-9097-548592E22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4FA5BA-0016-458B-960A-EC0E0A758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BA0F6C-F20B-4FB7-BA1D-1EB08487A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72B97B-9312-46F4-B2BC-673DC4C52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B13DA3-864A-4C55-9D4B-DBF42B994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5BAD25-418C-41E4-97B9-2EBB83AD6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6D33A3-5B98-4C79-8EE6-2B4B35B6C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2</xdr:col>
      <xdr:colOff>438150</xdr:colOff>
      <xdr:row>1</xdr:row>
      <xdr:rowOff>83414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3A4D5F-B66D-4A23-AFA3-CE7E2999E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3825"/>
          <a:ext cx="2560864" cy="7760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2590800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282DEB-1B71-4610-9494-1B61B09AF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2562225" cy="7787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2600325</xdr:colOff>
      <xdr:row>0</xdr:row>
      <xdr:rowOff>788264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FB3597-682D-4506-9D18-1D8171CA5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2562225" cy="7787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6F9FC6-15F8-44EC-AEB3-5070F92D8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A4578D-AB4A-4CAA-9D46-F35648508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10E3F8-BCAA-4793-8190-B15C4EB93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AD45F8-7DD7-44AC-9EB2-2BDC535A1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2562225</xdr:colOff>
      <xdr:row>0</xdr:row>
      <xdr:rowOff>778739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9BB2D0-4F5E-4DB8-98C1-C9B1DBF77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8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showGridLines="0" tabSelected="1" zoomScaleNormal="100" workbookViewId="0">
      <selection activeCell="B24" sqref="B24"/>
    </sheetView>
  </sheetViews>
  <sheetFormatPr defaultRowHeight="15" x14ac:dyDescent="0.25"/>
  <cols>
    <col min="1" max="1" width="29.140625" style="19" customWidth="1"/>
    <col min="2" max="2" width="57.5703125" style="19" customWidth="1"/>
    <col min="3" max="3" width="26.28515625" style="19" customWidth="1"/>
    <col min="4" max="4" width="27.42578125" style="19" customWidth="1"/>
    <col min="5" max="5" width="18.42578125" style="19" customWidth="1"/>
    <col min="6" max="16384" width="9.140625" style="19"/>
  </cols>
  <sheetData>
    <row r="1" spans="1:5" ht="65.099999999999994" customHeight="1" x14ac:dyDescent="0.25"/>
    <row r="5" spans="1:5" ht="15.75" thickBot="1" x14ac:dyDescent="0.3"/>
    <row r="6" spans="1:5" ht="30.75" customHeight="1" thickBot="1" x14ac:dyDescent="0.3">
      <c r="A6" s="72" t="s">
        <v>45</v>
      </c>
      <c r="B6" s="73"/>
    </row>
    <row r="7" spans="1:5" x14ac:dyDescent="0.25">
      <c r="A7" s="72"/>
      <c r="B7" s="74"/>
    </row>
    <row r="8" spans="1:5" x14ac:dyDescent="0.25">
      <c r="A8" s="72"/>
      <c r="B8" s="74" t="s">
        <v>63</v>
      </c>
      <c r="C8" s="19" t="s">
        <v>64</v>
      </c>
      <c r="D8" s="19" t="s">
        <v>65</v>
      </c>
      <c r="E8" s="19" t="s">
        <v>66</v>
      </c>
    </row>
    <row r="9" spans="1:5" x14ac:dyDescent="0.25">
      <c r="A9" s="72" t="s">
        <v>46</v>
      </c>
      <c r="B9" s="75"/>
      <c r="C9" s="75"/>
      <c r="D9" s="76"/>
      <c r="E9" s="75"/>
    </row>
    <row r="10" spans="1:5" x14ac:dyDescent="0.25">
      <c r="A10" s="72"/>
      <c r="B10" s="74"/>
    </row>
    <row r="11" spans="1:5" x14ac:dyDescent="0.25">
      <c r="A11" s="72" t="s">
        <v>67</v>
      </c>
      <c r="B11" s="75"/>
      <c r="C11" s="75"/>
      <c r="D11" s="75"/>
      <c r="E11" s="75"/>
    </row>
    <row r="12" spans="1:5" x14ac:dyDescent="0.25">
      <c r="A12" s="74"/>
      <c r="B12" s="75"/>
      <c r="C12" s="75"/>
      <c r="D12" s="75"/>
      <c r="E12" s="75"/>
    </row>
    <row r="13" spans="1:5" x14ac:dyDescent="0.25">
      <c r="A13" s="74"/>
      <c r="B13" s="75"/>
      <c r="C13" s="75"/>
      <c r="D13" s="76"/>
      <c r="E13" s="75"/>
    </row>
    <row r="14" spans="1:5" x14ac:dyDescent="0.25">
      <c r="A14" s="74"/>
      <c r="B14" s="75"/>
      <c r="C14" s="75"/>
      <c r="D14" s="76"/>
      <c r="E14" s="75"/>
    </row>
    <row r="15" spans="1:5" x14ac:dyDescent="0.25">
      <c r="A15" s="74"/>
      <c r="B15" s="75"/>
      <c r="C15" s="75"/>
      <c r="D15" s="76"/>
      <c r="E15" s="75"/>
    </row>
    <row r="16" spans="1:5" x14ac:dyDescent="0.25">
      <c r="A16" s="74"/>
      <c r="B16" s="75"/>
      <c r="C16" s="75"/>
      <c r="D16" s="75"/>
      <c r="E16" s="75"/>
    </row>
    <row r="17" spans="1:5" x14ac:dyDescent="0.25">
      <c r="A17" s="74"/>
      <c r="B17" s="75"/>
      <c r="C17" s="75"/>
      <c r="D17" s="75"/>
      <c r="E17" s="75"/>
    </row>
    <row r="18" spans="1:5" x14ac:dyDescent="0.25">
      <c r="A18" s="74"/>
      <c r="B18" s="75"/>
      <c r="C18" s="75"/>
      <c r="D18" s="75"/>
      <c r="E18" s="75"/>
    </row>
    <row r="19" spans="1:5" x14ac:dyDescent="0.25">
      <c r="A19" s="74"/>
      <c r="B19" s="75"/>
      <c r="C19" s="75"/>
      <c r="D19" s="75"/>
      <c r="E19" s="75"/>
    </row>
    <row r="20" spans="1:5" x14ac:dyDescent="0.25">
      <c r="A20" s="74"/>
      <c r="B20" s="75"/>
      <c r="C20" s="75"/>
      <c r="D20" s="75"/>
      <c r="E20" s="75"/>
    </row>
    <row r="21" spans="1:5" x14ac:dyDescent="0.25">
      <c r="A21" s="74"/>
      <c r="B21" s="74"/>
    </row>
  </sheetData>
  <sheetProtection algorithmName="SHA-512" hashValue="RbfO+os9NyN3XZ9euIydYBXZsr7V7HRXIehacRalRuK7peRBP0t6H0lSlIoQyXYTpyVLw1cMjjVFdgWDGGFhfQ==" saltValue="zMuJ2oHi8F9GEQKjHiWTnw==" spinCount="100000" sheet="1" objects="1" scenarios="1"/>
  <protectedRanges>
    <protectedRange sqref="B6 B9:E9 B11:E20" name="Range1"/>
  </protectedRange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K74"/>
  <sheetViews>
    <sheetView showGridLines="0" zoomScale="70" zoomScaleNormal="70" workbookViewId="0">
      <selection activeCell="K23" sqref="A1:K23"/>
    </sheetView>
  </sheetViews>
  <sheetFormatPr defaultRowHeight="15" x14ac:dyDescent="0.25"/>
  <cols>
    <col min="1" max="1" width="72.57031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44" t="s">
        <v>60</v>
      </c>
      <c r="B4" s="21"/>
      <c r="C4" s="21"/>
      <c r="D4" s="21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17" t="s">
        <v>137</v>
      </c>
      <c r="I5" s="17" t="s">
        <v>138</v>
      </c>
      <c r="J5" s="17" t="s">
        <v>139</v>
      </c>
      <c r="K5" s="17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37"/>
      <c r="B12" s="41" t="s">
        <v>44</v>
      </c>
      <c r="C12" s="41" t="s">
        <v>48</v>
      </c>
      <c r="D12" s="41" t="s">
        <v>49</v>
      </c>
      <c r="E12" s="41" t="s">
        <v>50</v>
      </c>
      <c r="F12" s="41" t="s">
        <v>51</v>
      </c>
      <c r="G12" s="41" t="s">
        <v>52</v>
      </c>
      <c r="H12" s="17" t="s">
        <v>137</v>
      </c>
      <c r="I12" s="17" t="s">
        <v>138</v>
      </c>
      <c r="J12" s="17" t="s">
        <v>139</v>
      </c>
      <c r="K12" s="17" t="s">
        <v>140</v>
      </c>
    </row>
    <row r="13" spans="1:11" x14ac:dyDescent="0.25">
      <c r="A13" s="22" t="s">
        <v>27</v>
      </c>
      <c r="B13" s="36" t="str">
        <f>IF('S2'!B15=0,"",'S2'!B15)</f>
        <v/>
      </c>
      <c r="C13" s="36" t="str">
        <f>IF('S2'!C15=0,"",'S2'!C15)</f>
        <v/>
      </c>
      <c r="D13" s="36" t="str">
        <f>IF('S2'!D15=0,"",'S2'!D15)</f>
        <v/>
      </c>
      <c r="E13" s="36" t="str">
        <f>IF('S2'!E15=0,"",'S2'!E15)</f>
        <v/>
      </c>
      <c r="F13" s="36" t="str">
        <f>IF('S2'!F15=0,"",'S2'!F15)</f>
        <v/>
      </c>
      <c r="G13" s="36" t="str">
        <f>IF('S2'!G15=0,"",'S2'!G15)</f>
        <v/>
      </c>
      <c r="H13" s="36" t="str">
        <f>IF('S2'!H15=0,"",'S2'!H15)</f>
        <v/>
      </c>
      <c r="I13" s="36" t="str">
        <f>IF('S2'!I15=0,"",'S2'!I15)</f>
        <v/>
      </c>
      <c r="J13" s="36" t="str">
        <f>IF('S2'!J15=0,"",'S2'!J15)</f>
        <v/>
      </c>
      <c r="K13" s="36" t="str">
        <f>IF('S2'!K15=0,"",'S2'!K15)</f>
        <v/>
      </c>
    </row>
    <row r="14" spans="1:11" x14ac:dyDescent="0.25">
      <c r="A14" s="48" t="s">
        <v>83</v>
      </c>
      <c r="B14" s="49"/>
      <c r="C14" s="49"/>
      <c r="D14" s="49"/>
      <c r="E14" s="49"/>
      <c r="F14" s="49"/>
      <c r="G14" s="49"/>
      <c r="H14" s="27"/>
      <c r="I14" s="27"/>
      <c r="J14" s="27"/>
      <c r="K14" s="27"/>
    </row>
    <row r="15" spans="1:11" x14ac:dyDescent="0.25">
      <c r="A15" s="22" t="s">
        <v>84</v>
      </c>
      <c r="B15" s="36" t="str">
        <f>IF(B14*365=0,"",B14*365)</f>
        <v/>
      </c>
      <c r="C15" s="36" t="str">
        <f t="shared" ref="C15:K15" si="0">IF(C14*365=0,"",C14*365)</f>
        <v/>
      </c>
      <c r="D15" s="36" t="str">
        <f t="shared" si="0"/>
        <v/>
      </c>
      <c r="E15" s="36" t="str">
        <f t="shared" si="0"/>
        <v/>
      </c>
      <c r="F15" s="36" t="str">
        <f t="shared" si="0"/>
        <v/>
      </c>
      <c r="G15" s="36" t="str">
        <f t="shared" si="0"/>
        <v/>
      </c>
      <c r="H15" s="36" t="str">
        <f t="shared" si="0"/>
        <v/>
      </c>
      <c r="I15" s="36" t="str">
        <f t="shared" si="0"/>
        <v/>
      </c>
      <c r="J15" s="36" t="str">
        <f t="shared" si="0"/>
        <v/>
      </c>
      <c r="K15" s="36" t="str">
        <f t="shared" si="0"/>
        <v/>
      </c>
    </row>
    <row r="16" spans="1:11" x14ac:dyDescent="0.25">
      <c r="A16" s="53"/>
      <c r="B16" s="53"/>
      <c r="C16" s="53"/>
      <c r="D16" s="53"/>
      <c r="E16" s="53"/>
      <c r="F16" s="53"/>
      <c r="G16" s="53"/>
    </row>
    <row r="17" spans="1:11" x14ac:dyDescent="0.25">
      <c r="A17" s="33" t="s">
        <v>86</v>
      </c>
      <c r="B17" s="34" t="str">
        <f>IFERROR((B13/B15*100),"")</f>
        <v/>
      </c>
      <c r="C17" s="34" t="str">
        <f t="shared" ref="C17:K17" si="1">IFERROR((C13/C15*100),"")</f>
        <v/>
      </c>
      <c r="D17" s="34" t="str">
        <f t="shared" si="1"/>
        <v/>
      </c>
      <c r="E17" s="34" t="str">
        <f t="shared" si="1"/>
        <v/>
      </c>
      <c r="F17" s="34" t="str">
        <f t="shared" si="1"/>
        <v/>
      </c>
      <c r="G17" s="34" t="str">
        <f t="shared" si="1"/>
        <v/>
      </c>
      <c r="H17" s="34" t="str">
        <f t="shared" si="1"/>
        <v/>
      </c>
      <c r="I17" s="34" t="str">
        <f t="shared" si="1"/>
        <v/>
      </c>
      <c r="J17" s="34" t="str">
        <f t="shared" si="1"/>
        <v/>
      </c>
      <c r="K17" s="34" t="str">
        <f t="shared" si="1"/>
        <v/>
      </c>
    </row>
    <row r="18" spans="1:11" x14ac:dyDescent="0.25">
      <c r="B18" s="50"/>
    </row>
    <row r="19" spans="1:11" x14ac:dyDescent="0.25">
      <c r="A19" s="19" t="s">
        <v>147</v>
      </c>
      <c r="G19" s="19" t="s">
        <v>169</v>
      </c>
    </row>
    <row r="20" spans="1:11" x14ac:dyDescent="0.25">
      <c r="G20" s="25"/>
      <c r="H20" s="19" t="s">
        <v>170</v>
      </c>
    </row>
    <row r="21" spans="1:11" x14ac:dyDescent="0.25">
      <c r="G21" s="28"/>
      <c r="H21" s="19" t="s">
        <v>171</v>
      </c>
    </row>
    <row r="22" spans="1:11" x14ac:dyDescent="0.25">
      <c r="G22" s="36"/>
      <c r="H22" s="19" t="s">
        <v>173</v>
      </c>
    </row>
    <row r="23" spans="1:11" x14ac:dyDescent="0.25">
      <c r="E23" s="23"/>
      <c r="F23" s="23"/>
      <c r="G23" s="34" t="str">
        <f>IFERROR(G21/(#REF!/100),"")</f>
        <v/>
      </c>
      <c r="H23" s="19" t="s">
        <v>174</v>
      </c>
    </row>
    <row r="24" spans="1:11" x14ac:dyDescent="0.25">
      <c r="B24" s="42"/>
      <c r="C24" s="42"/>
      <c r="D24" s="42"/>
      <c r="E24" s="40"/>
      <c r="F24" s="40"/>
      <c r="G24" s="40"/>
      <c r="H24" s="42"/>
      <c r="I24" s="42"/>
    </row>
    <row r="25" spans="1:11" x14ac:dyDescent="0.25">
      <c r="A25" s="46"/>
      <c r="B25" s="51"/>
      <c r="C25" s="51"/>
      <c r="D25" s="51"/>
      <c r="E25" s="52"/>
      <c r="F25" s="52"/>
      <c r="G25" s="52"/>
      <c r="H25" s="51"/>
      <c r="I25" s="51"/>
    </row>
    <row r="26" spans="1:11" x14ac:dyDescent="0.25">
      <c r="B26" s="42"/>
      <c r="C26" s="42"/>
      <c r="D26" s="42"/>
      <c r="E26" s="40"/>
      <c r="F26" s="40"/>
      <c r="G26" s="40"/>
      <c r="H26" s="42"/>
      <c r="I26" s="42"/>
    </row>
    <row r="27" spans="1:11" x14ac:dyDescent="0.25">
      <c r="B27" s="42"/>
      <c r="C27" s="42"/>
      <c r="D27" s="42"/>
      <c r="E27" s="40"/>
      <c r="F27" s="40"/>
      <c r="G27" s="40"/>
      <c r="H27" s="42"/>
      <c r="I27" s="42"/>
    </row>
    <row r="28" spans="1:11" x14ac:dyDescent="0.25">
      <c r="B28" s="42"/>
      <c r="C28" s="42"/>
      <c r="D28" s="42"/>
      <c r="E28" s="40"/>
      <c r="F28" s="40"/>
      <c r="G28" s="40"/>
      <c r="H28" s="42"/>
      <c r="I28" s="42"/>
    </row>
    <row r="29" spans="1:11" x14ac:dyDescent="0.25">
      <c r="B29" s="42"/>
      <c r="C29" s="42"/>
      <c r="D29" s="42"/>
      <c r="E29" s="40"/>
      <c r="F29" s="40"/>
      <c r="G29" s="40"/>
      <c r="H29" s="42"/>
      <c r="I29" s="42"/>
    </row>
    <row r="30" spans="1:11" x14ac:dyDescent="0.25">
      <c r="B30" s="42"/>
      <c r="C30" s="42"/>
      <c r="D30" s="42"/>
      <c r="E30" s="40"/>
      <c r="F30" s="40"/>
      <c r="G30" s="40"/>
      <c r="H30" s="42"/>
      <c r="I30" s="42"/>
    </row>
    <row r="31" spans="1:11" x14ac:dyDescent="0.25">
      <c r="B31" s="42"/>
      <c r="C31" s="42"/>
      <c r="D31" s="42"/>
      <c r="E31" s="40"/>
      <c r="F31" s="40"/>
      <c r="G31" s="40"/>
      <c r="H31" s="42"/>
      <c r="I31" s="42"/>
    </row>
    <row r="32" spans="1:11" x14ac:dyDescent="0.25">
      <c r="B32" s="42"/>
      <c r="C32" s="42"/>
      <c r="D32" s="42"/>
      <c r="E32" s="40"/>
      <c r="F32" s="40"/>
      <c r="G32" s="40"/>
      <c r="H32" s="42"/>
      <c r="I32" s="42"/>
    </row>
    <row r="33" spans="2:9" x14ac:dyDescent="0.25">
      <c r="B33" s="42"/>
      <c r="C33" s="42"/>
      <c r="D33" s="42"/>
      <c r="E33" s="40"/>
      <c r="F33" s="40"/>
      <c r="G33" s="40"/>
      <c r="H33" s="42"/>
      <c r="I33" s="42"/>
    </row>
    <row r="34" spans="2:9" x14ac:dyDescent="0.25">
      <c r="B34" s="42"/>
      <c r="C34" s="42"/>
      <c r="D34" s="42"/>
      <c r="E34" s="40"/>
      <c r="F34" s="40"/>
      <c r="G34" s="40"/>
      <c r="H34" s="42"/>
      <c r="I34" s="42"/>
    </row>
    <row r="35" spans="2:9" x14ac:dyDescent="0.25">
      <c r="B35" s="42"/>
      <c r="C35" s="42"/>
      <c r="D35" s="42"/>
      <c r="E35" s="40"/>
      <c r="F35" s="40"/>
      <c r="G35" s="40"/>
      <c r="H35" s="42"/>
      <c r="I35" s="42"/>
    </row>
    <row r="36" spans="2:9" x14ac:dyDescent="0.25">
      <c r="B36" s="42"/>
      <c r="C36" s="42"/>
      <c r="D36" s="42"/>
      <c r="E36" s="40"/>
      <c r="F36" s="40"/>
      <c r="G36" s="40"/>
      <c r="H36" s="42"/>
      <c r="I36" s="42"/>
    </row>
    <row r="37" spans="2:9" x14ac:dyDescent="0.25">
      <c r="B37" s="42"/>
      <c r="C37" s="42"/>
      <c r="D37" s="42"/>
      <c r="E37" s="40"/>
      <c r="F37" s="40"/>
      <c r="G37" s="40"/>
      <c r="H37" s="42"/>
      <c r="I37" s="42"/>
    </row>
    <row r="38" spans="2:9" x14ac:dyDescent="0.25">
      <c r="B38" s="42"/>
      <c r="C38" s="42"/>
      <c r="D38" s="42"/>
      <c r="E38" s="40"/>
      <c r="F38" s="40"/>
      <c r="G38" s="40"/>
      <c r="H38" s="42"/>
      <c r="I38" s="42"/>
    </row>
    <row r="39" spans="2:9" x14ac:dyDescent="0.25">
      <c r="B39" s="42"/>
      <c r="C39" s="42"/>
      <c r="D39" s="42"/>
      <c r="E39" s="40"/>
      <c r="F39" s="40"/>
      <c r="G39" s="40"/>
      <c r="H39" s="42"/>
      <c r="I39" s="42"/>
    </row>
    <row r="40" spans="2:9" x14ac:dyDescent="0.25">
      <c r="B40" s="42"/>
      <c r="C40" s="42"/>
      <c r="D40" s="42"/>
      <c r="E40" s="40"/>
      <c r="F40" s="40"/>
      <c r="G40" s="40"/>
      <c r="H40" s="42"/>
      <c r="I40" s="42"/>
    </row>
    <row r="41" spans="2:9" x14ac:dyDescent="0.25">
      <c r="B41" s="42"/>
      <c r="C41" s="42"/>
      <c r="D41" s="42"/>
      <c r="E41" s="40"/>
      <c r="F41" s="40"/>
      <c r="G41" s="40"/>
      <c r="H41" s="42"/>
      <c r="I41" s="42"/>
    </row>
    <row r="42" spans="2:9" x14ac:dyDescent="0.25">
      <c r="B42" s="42"/>
      <c r="C42" s="42"/>
      <c r="D42" s="42"/>
      <c r="E42" s="40"/>
      <c r="F42" s="40"/>
      <c r="G42" s="40"/>
      <c r="H42" s="42"/>
      <c r="I42" s="42"/>
    </row>
    <row r="43" spans="2:9" x14ac:dyDescent="0.25">
      <c r="B43" s="42"/>
      <c r="C43" s="42"/>
      <c r="D43" s="42"/>
      <c r="E43" s="40"/>
      <c r="F43" s="40"/>
      <c r="G43" s="40"/>
      <c r="H43" s="42"/>
      <c r="I43" s="42"/>
    </row>
    <row r="44" spans="2:9" x14ac:dyDescent="0.25">
      <c r="B44" s="42"/>
      <c r="C44" s="42"/>
      <c r="D44" s="42"/>
      <c r="E44" s="40"/>
      <c r="F44" s="40"/>
      <c r="G44" s="40"/>
      <c r="H44" s="42"/>
      <c r="I44" s="42"/>
    </row>
    <row r="45" spans="2:9" x14ac:dyDescent="0.25">
      <c r="B45" s="42"/>
      <c r="C45" s="42"/>
      <c r="D45" s="42"/>
      <c r="E45" s="40"/>
      <c r="F45" s="40"/>
      <c r="G45" s="40"/>
      <c r="H45" s="42"/>
      <c r="I45" s="42"/>
    </row>
    <row r="46" spans="2:9" x14ac:dyDescent="0.25">
      <c r="B46" s="42"/>
      <c r="C46" s="42"/>
      <c r="D46" s="42"/>
      <c r="E46" s="40"/>
      <c r="F46" s="40"/>
      <c r="G46" s="40"/>
      <c r="H46" s="42"/>
      <c r="I46" s="42"/>
    </row>
    <row r="47" spans="2:9" x14ac:dyDescent="0.25">
      <c r="B47" s="42"/>
      <c r="C47" s="42"/>
      <c r="D47" s="42"/>
      <c r="E47" s="40"/>
      <c r="F47" s="40"/>
      <c r="G47" s="40"/>
      <c r="H47" s="42"/>
      <c r="I47" s="42"/>
    </row>
    <row r="48" spans="2:9" x14ac:dyDescent="0.25">
      <c r="B48" s="42"/>
      <c r="C48" s="42"/>
      <c r="D48" s="42"/>
      <c r="E48" s="40"/>
      <c r="F48" s="40"/>
      <c r="G48" s="40"/>
      <c r="H48" s="42"/>
      <c r="I48" s="42"/>
    </row>
    <row r="49" spans="2:9" x14ac:dyDescent="0.25">
      <c r="B49" s="42"/>
      <c r="C49" s="42"/>
      <c r="D49" s="42"/>
      <c r="E49" s="40"/>
      <c r="F49" s="40"/>
      <c r="G49" s="40"/>
      <c r="H49" s="42"/>
      <c r="I49" s="42"/>
    </row>
    <row r="50" spans="2:9" x14ac:dyDescent="0.25">
      <c r="B50" s="42"/>
      <c r="C50" s="42"/>
      <c r="D50" s="42"/>
      <c r="E50" s="40"/>
      <c r="F50" s="40"/>
      <c r="G50" s="40"/>
      <c r="H50" s="42"/>
      <c r="I50" s="42"/>
    </row>
    <row r="51" spans="2:9" x14ac:dyDescent="0.25">
      <c r="B51" s="42"/>
      <c r="C51" s="42"/>
      <c r="D51" s="42"/>
      <c r="E51" s="40"/>
      <c r="F51" s="40"/>
      <c r="G51" s="40"/>
      <c r="H51" s="42"/>
      <c r="I51" s="42"/>
    </row>
    <row r="52" spans="2:9" x14ac:dyDescent="0.25">
      <c r="B52" s="42"/>
      <c r="C52" s="42"/>
      <c r="D52" s="42"/>
      <c r="E52" s="40"/>
      <c r="F52" s="40"/>
      <c r="G52" s="40"/>
      <c r="H52" s="42"/>
      <c r="I52" s="42"/>
    </row>
    <row r="53" spans="2:9" x14ac:dyDescent="0.25">
      <c r="B53" s="42"/>
      <c r="C53" s="42"/>
      <c r="D53" s="42"/>
      <c r="E53" s="40"/>
      <c r="F53" s="40"/>
      <c r="G53" s="40"/>
      <c r="H53" s="42"/>
      <c r="I53" s="42"/>
    </row>
    <row r="54" spans="2:9" x14ac:dyDescent="0.25">
      <c r="B54" s="42"/>
      <c r="C54" s="42"/>
      <c r="D54" s="42"/>
      <c r="E54" s="40"/>
      <c r="F54" s="40"/>
      <c r="G54" s="40"/>
      <c r="H54" s="42"/>
      <c r="I54" s="42"/>
    </row>
    <row r="55" spans="2:9" x14ac:dyDescent="0.25">
      <c r="B55" s="42"/>
      <c r="C55" s="42"/>
      <c r="D55" s="42"/>
      <c r="E55" s="40"/>
      <c r="F55" s="40"/>
      <c r="G55" s="40"/>
      <c r="H55" s="42"/>
      <c r="I55" s="42"/>
    </row>
    <row r="56" spans="2:9" x14ac:dyDescent="0.25">
      <c r="B56" s="42"/>
      <c r="C56" s="42"/>
      <c r="D56" s="42"/>
      <c r="E56" s="40"/>
      <c r="F56" s="40"/>
      <c r="G56" s="40"/>
      <c r="H56" s="42"/>
      <c r="I56" s="42"/>
    </row>
    <row r="57" spans="2:9" x14ac:dyDescent="0.25">
      <c r="B57" s="42"/>
      <c r="C57" s="42"/>
      <c r="D57" s="42"/>
      <c r="E57" s="40"/>
      <c r="F57" s="40"/>
      <c r="G57" s="40"/>
      <c r="H57" s="42"/>
      <c r="I57" s="42"/>
    </row>
    <row r="58" spans="2:9" x14ac:dyDescent="0.25">
      <c r="B58" s="42"/>
      <c r="C58" s="42"/>
      <c r="D58" s="42"/>
      <c r="E58" s="40"/>
      <c r="F58" s="40"/>
      <c r="G58" s="40"/>
      <c r="H58" s="42"/>
      <c r="I58" s="42"/>
    </row>
    <row r="59" spans="2:9" x14ac:dyDescent="0.25">
      <c r="B59" s="42"/>
      <c r="C59" s="42"/>
      <c r="D59" s="42"/>
      <c r="E59" s="40"/>
      <c r="F59" s="40"/>
      <c r="G59" s="40"/>
      <c r="H59" s="42"/>
      <c r="I59" s="42"/>
    </row>
    <row r="60" spans="2:9" x14ac:dyDescent="0.25">
      <c r="B60" s="42"/>
      <c r="C60" s="42"/>
      <c r="D60" s="42"/>
      <c r="E60" s="40"/>
      <c r="F60" s="40"/>
      <c r="G60" s="40"/>
      <c r="H60" s="42"/>
      <c r="I60" s="42"/>
    </row>
    <row r="61" spans="2:9" x14ac:dyDescent="0.25">
      <c r="B61" s="42"/>
      <c r="C61" s="42"/>
      <c r="D61" s="42"/>
      <c r="E61" s="40"/>
      <c r="F61" s="40"/>
      <c r="G61" s="40"/>
      <c r="H61" s="42"/>
      <c r="I61" s="42"/>
    </row>
    <row r="62" spans="2:9" x14ac:dyDescent="0.25">
      <c r="B62" s="42"/>
      <c r="C62" s="42"/>
      <c r="D62" s="42"/>
      <c r="E62" s="40"/>
      <c r="F62" s="40"/>
      <c r="G62" s="40"/>
      <c r="H62" s="42"/>
      <c r="I62" s="42"/>
    </row>
    <row r="63" spans="2:9" x14ac:dyDescent="0.25">
      <c r="B63" s="42"/>
      <c r="C63" s="42"/>
      <c r="D63" s="42"/>
      <c r="E63" s="40"/>
      <c r="F63" s="40"/>
      <c r="G63" s="40"/>
      <c r="H63" s="42"/>
      <c r="I63" s="42"/>
    </row>
    <row r="64" spans="2:9" x14ac:dyDescent="0.25">
      <c r="B64" s="42"/>
      <c r="C64" s="42"/>
      <c r="D64" s="42"/>
      <c r="E64" s="40"/>
      <c r="F64" s="40"/>
      <c r="G64" s="40"/>
      <c r="H64" s="42"/>
      <c r="I64" s="42"/>
    </row>
    <row r="65" spans="2:9" x14ac:dyDescent="0.25">
      <c r="B65" s="42"/>
      <c r="C65" s="42"/>
      <c r="D65" s="42"/>
      <c r="E65" s="40"/>
      <c r="F65" s="40"/>
      <c r="G65" s="40"/>
      <c r="H65" s="42"/>
      <c r="I65" s="42"/>
    </row>
    <row r="66" spans="2:9" x14ac:dyDescent="0.25">
      <c r="E66" s="23"/>
      <c r="F66" s="23"/>
      <c r="G66" s="23"/>
    </row>
    <row r="67" spans="2:9" x14ac:dyDescent="0.25">
      <c r="E67" s="23"/>
      <c r="F67" s="23"/>
      <c r="G67" s="23"/>
    </row>
    <row r="68" spans="2:9" x14ac:dyDescent="0.25">
      <c r="E68" s="23"/>
      <c r="F68" s="23"/>
      <c r="G68" s="23"/>
    </row>
    <row r="69" spans="2:9" x14ac:dyDescent="0.25">
      <c r="E69" s="23"/>
      <c r="F69" s="23"/>
      <c r="G69" s="23"/>
    </row>
    <row r="70" spans="2:9" x14ac:dyDescent="0.25">
      <c r="E70" s="23"/>
      <c r="F70" s="23"/>
      <c r="G70" s="23"/>
    </row>
    <row r="71" spans="2:9" x14ac:dyDescent="0.25">
      <c r="E71" s="23"/>
      <c r="F71" s="23"/>
      <c r="G71" s="23"/>
    </row>
    <row r="72" spans="2:9" x14ac:dyDescent="0.25">
      <c r="E72" s="23"/>
      <c r="F72" s="23"/>
      <c r="G72" s="23"/>
    </row>
    <row r="73" spans="2:9" x14ac:dyDescent="0.25">
      <c r="E73" s="23"/>
      <c r="F73" s="23"/>
      <c r="G73" s="23"/>
    </row>
    <row r="74" spans="2:9" x14ac:dyDescent="0.25">
      <c r="E74" s="23"/>
      <c r="F74" s="23"/>
      <c r="G74" s="23"/>
    </row>
  </sheetData>
  <protectedRanges>
    <protectedRange sqref="B6:K10 B14:K14" name="Range1"/>
    <protectedRange sqref="G21" name="Range2_2_1"/>
    <protectedRange sqref="G20" name="Range1_2_1"/>
  </protectedRanges>
  <dataValidations disablePrompts="1" count="1">
    <dataValidation type="whole" operator="greaterThan" allowBlank="1" showInputMessage="1" showErrorMessage="1" sqref="B14:K14 G21" xr:uid="{00000000-0002-0000-09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M33"/>
  <sheetViews>
    <sheetView showGridLines="0" zoomScale="70" zoomScaleNormal="70" workbookViewId="0">
      <selection activeCell="K33" sqref="A1:K33"/>
    </sheetView>
  </sheetViews>
  <sheetFormatPr defaultRowHeight="15" x14ac:dyDescent="0.25"/>
  <cols>
    <col min="1" max="1" width="72.85546875" style="4" customWidth="1"/>
    <col min="2" max="11" width="12.7109375" style="4" customWidth="1"/>
    <col min="12" max="12" width="9.140625" style="4"/>
    <col min="13" max="13" width="12.28515625" style="4" customWidth="1"/>
    <col min="14" max="14" width="13.5703125" style="4" customWidth="1"/>
    <col min="15" max="15" width="9.140625" style="4"/>
    <col min="16" max="16" width="12.5703125" style="4" customWidth="1"/>
    <col min="17" max="16384" width="9.140625" style="4"/>
  </cols>
  <sheetData>
    <row r="1" spans="1:13" ht="65.099999999999994" customHeight="1" x14ac:dyDescent="0.25">
      <c r="A1" s="80"/>
    </row>
    <row r="2" spans="1:13" x14ac:dyDescent="0.25">
      <c r="A2" s="80" t="s">
        <v>68</v>
      </c>
      <c r="B2" s="4" t="str">
        <f>IF('Pilot destinacija'!B6="","",'Pilot destinacija'!B6)</f>
        <v/>
      </c>
    </row>
    <row r="4" spans="1:13" x14ac:dyDescent="0.25">
      <c r="A4" s="81" t="s">
        <v>61</v>
      </c>
      <c r="B4" s="12"/>
      <c r="C4" s="82"/>
      <c r="D4" s="82"/>
      <c r="E4" s="82"/>
      <c r="F4" s="82"/>
    </row>
    <row r="5" spans="1:13" s="70" customFormat="1" x14ac:dyDescent="0.25">
      <c r="A5" s="83"/>
      <c r="B5" s="11" t="s">
        <v>44</v>
      </c>
      <c r="C5" s="11" t="s">
        <v>48</v>
      </c>
      <c r="D5" s="11" t="s">
        <v>49</v>
      </c>
      <c r="E5" s="11" t="s">
        <v>50</v>
      </c>
      <c r="F5" s="11" t="s">
        <v>51</v>
      </c>
      <c r="G5" s="11" t="s">
        <v>52</v>
      </c>
      <c r="H5" s="11">
        <v>2023</v>
      </c>
      <c r="I5" s="11" t="s">
        <v>138</v>
      </c>
      <c r="J5" s="11" t="s">
        <v>139</v>
      </c>
      <c r="K5" s="11" t="s">
        <v>140</v>
      </c>
      <c r="L5" s="79"/>
    </row>
    <row r="6" spans="1:13" x14ac:dyDescent="0.25">
      <c r="A6" s="78" t="s">
        <v>55</v>
      </c>
      <c r="B6" s="84"/>
      <c r="C6" s="84"/>
      <c r="D6" s="84"/>
      <c r="E6" s="84"/>
      <c r="F6" s="84"/>
      <c r="G6" s="84"/>
      <c r="H6" s="85"/>
      <c r="I6" s="85"/>
      <c r="J6" s="85"/>
      <c r="K6" s="85"/>
    </row>
    <row r="7" spans="1:13" x14ac:dyDescent="0.25">
      <c r="A7" s="78" t="s">
        <v>56</v>
      </c>
      <c r="B7" s="84"/>
      <c r="C7" s="84"/>
      <c r="D7" s="84"/>
      <c r="E7" s="84"/>
      <c r="F7" s="84"/>
      <c r="G7" s="84"/>
      <c r="H7" s="85"/>
      <c r="I7" s="85"/>
      <c r="J7" s="85"/>
      <c r="K7" s="85"/>
    </row>
    <row r="8" spans="1:13" x14ac:dyDescent="0.25">
      <c r="A8" s="78" t="s">
        <v>54</v>
      </c>
      <c r="B8" s="84"/>
      <c r="C8" s="84"/>
      <c r="D8" s="84"/>
      <c r="E8" s="84"/>
      <c r="F8" s="84"/>
      <c r="G8" s="84"/>
      <c r="H8" s="85"/>
      <c r="I8" s="85"/>
      <c r="J8" s="85"/>
      <c r="K8" s="85"/>
    </row>
    <row r="9" spans="1:13" x14ac:dyDescent="0.25">
      <c r="A9" s="78" t="s">
        <v>58</v>
      </c>
      <c r="B9" s="84"/>
      <c r="C9" s="84"/>
      <c r="D9" s="84"/>
      <c r="E9" s="84"/>
      <c r="F9" s="84"/>
      <c r="G9" s="84"/>
      <c r="H9" s="85"/>
      <c r="I9" s="85"/>
      <c r="J9" s="85"/>
      <c r="K9" s="85"/>
    </row>
    <row r="10" spans="1:13" x14ac:dyDescent="0.25">
      <c r="A10" s="78" t="s">
        <v>57</v>
      </c>
      <c r="B10" s="84"/>
      <c r="C10" s="84"/>
      <c r="D10" s="84"/>
      <c r="E10" s="84"/>
      <c r="F10" s="84"/>
      <c r="G10" s="84"/>
      <c r="H10" s="85"/>
      <c r="I10" s="85"/>
      <c r="J10" s="85"/>
      <c r="K10" s="85"/>
    </row>
    <row r="11" spans="1:13" x14ac:dyDescent="0.25">
      <c r="J11" s="86"/>
      <c r="K11" s="86"/>
      <c r="L11" s="86"/>
      <c r="M11" s="86"/>
    </row>
    <row r="12" spans="1:13" ht="15.75" customHeight="1" x14ac:dyDescent="0.25">
      <c r="A12" s="83"/>
      <c r="B12" s="87" t="s">
        <v>44</v>
      </c>
      <c r="C12" s="87" t="s">
        <v>48</v>
      </c>
      <c r="D12" s="87" t="s">
        <v>49</v>
      </c>
      <c r="E12" s="87" t="s">
        <v>50</v>
      </c>
      <c r="F12" s="87" t="s">
        <v>51</v>
      </c>
      <c r="G12" s="87" t="s">
        <v>52</v>
      </c>
      <c r="H12" s="11">
        <v>2023</v>
      </c>
      <c r="I12" s="11" t="s">
        <v>138</v>
      </c>
      <c r="J12" s="11" t="s">
        <v>139</v>
      </c>
      <c r="K12" s="11" t="s">
        <v>140</v>
      </c>
      <c r="L12" s="86"/>
      <c r="M12" s="86"/>
    </row>
    <row r="13" spans="1:13" x14ac:dyDescent="0.25">
      <c r="A13" s="88" t="s">
        <v>108</v>
      </c>
      <c r="B13" s="89"/>
      <c r="C13" s="89"/>
      <c r="D13" s="89"/>
      <c r="E13" s="89"/>
      <c r="F13" s="89"/>
      <c r="G13" s="96"/>
      <c r="H13" s="88"/>
      <c r="I13" s="88"/>
      <c r="J13" s="88"/>
      <c r="K13" s="97"/>
      <c r="L13" s="90"/>
      <c r="M13" s="86"/>
    </row>
    <row r="14" spans="1:13" x14ac:dyDescent="0.25">
      <c r="A14" s="88" t="s">
        <v>109</v>
      </c>
      <c r="B14" s="89"/>
      <c r="C14" s="89"/>
      <c r="D14" s="89"/>
      <c r="E14" s="89"/>
      <c r="F14" s="89"/>
      <c r="G14" s="96"/>
      <c r="H14" s="88"/>
      <c r="I14" s="88"/>
      <c r="J14" s="88"/>
      <c r="K14" s="97"/>
      <c r="L14" s="90"/>
      <c r="M14" s="86"/>
    </row>
    <row r="15" spans="1:13" x14ac:dyDescent="0.25">
      <c r="A15" s="65" t="s">
        <v>28</v>
      </c>
      <c r="B15" s="77" t="str">
        <f>IF('S2'!B13=0,"",'S2'!B13)</f>
        <v/>
      </c>
      <c r="C15" s="77" t="str">
        <f>IF('S2'!C13=0,"",'S2'!C13)</f>
        <v/>
      </c>
      <c r="D15" s="77" t="str">
        <f>IF('S2'!D13=0,"",'S2'!D13)</f>
        <v/>
      </c>
      <c r="E15" s="77" t="str">
        <f>IF('S2'!E13=0,"",'S2'!E13)</f>
        <v/>
      </c>
      <c r="F15" s="77" t="str">
        <f>IF('S2'!F13=0,"",'S2'!F13)</f>
        <v/>
      </c>
      <c r="G15" s="77" t="str">
        <f>IF('S2'!G13=0,"",'S2'!G13)</f>
        <v/>
      </c>
      <c r="H15" s="77" t="str">
        <f>IF('S2'!H13=0,"",'S2'!H13)</f>
        <v/>
      </c>
      <c r="I15" s="77" t="str">
        <f>IF('S2'!I13=0,"",'S2'!I13)</f>
        <v/>
      </c>
      <c r="J15" s="77" t="str">
        <f>IF('S2'!J13=0,"",'S2'!J13)</f>
        <v/>
      </c>
      <c r="K15" s="77" t="str">
        <f>IF('S2'!K13=0,"",'S2'!K13)</f>
        <v/>
      </c>
      <c r="L15" s="86"/>
      <c r="M15" s="86"/>
    </row>
    <row r="16" spans="1:13" x14ac:dyDescent="0.25">
      <c r="A16" s="88" t="s">
        <v>112</v>
      </c>
      <c r="B16" s="89"/>
      <c r="C16" s="89"/>
      <c r="D16" s="89"/>
      <c r="E16" s="89"/>
      <c r="F16" s="89"/>
      <c r="G16" s="96"/>
      <c r="H16" s="88"/>
      <c r="I16" s="88"/>
      <c r="J16" s="88"/>
      <c r="K16" s="88"/>
      <c r="L16" s="86"/>
      <c r="M16" s="86"/>
    </row>
    <row r="17" spans="1:13" x14ac:dyDescent="0.25">
      <c r="A17" s="88" t="s">
        <v>113</v>
      </c>
      <c r="B17" s="89"/>
      <c r="C17" s="89"/>
      <c r="D17" s="89"/>
      <c r="E17" s="89"/>
      <c r="F17" s="89"/>
      <c r="G17" s="96"/>
      <c r="H17" s="88"/>
      <c r="I17" s="88"/>
      <c r="J17" s="88"/>
      <c r="K17" s="88"/>
      <c r="L17" s="86"/>
      <c r="M17" s="86"/>
    </row>
    <row r="18" spans="1:13" x14ac:dyDescent="0.25">
      <c r="A18" s="83" t="s">
        <v>122</v>
      </c>
      <c r="B18" s="92" t="str">
        <f>IFERROR((B15*31)+B16,"")</f>
        <v/>
      </c>
      <c r="C18" s="92" t="str">
        <f t="shared" ref="C18:K18" si="0">IFERROR((C15*31)+C16,"")</f>
        <v/>
      </c>
      <c r="D18" s="92" t="str">
        <f t="shared" si="0"/>
        <v/>
      </c>
      <c r="E18" s="92" t="str">
        <f t="shared" si="0"/>
        <v/>
      </c>
      <c r="F18" s="92" t="str">
        <f t="shared" si="0"/>
        <v/>
      </c>
      <c r="G18" s="92" t="str">
        <f t="shared" si="0"/>
        <v/>
      </c>
      <c r="H18" s="92" t="str">
        <f t="shared" si="0"/>
        <v/>
      </c>
      <c r="I18" s="92" t="str">
        <f t="shared" si="0"/>
        <v/>
      </c>
      <c r="J18" s="92" t="str">
        <f t="shared" si="0"/>
        <v/>
      </c>
      <c r="K18" s="92" t="str">
        <f t="shared" si="0"/>
        <v/>
      </c>
      <c r="L18" s="86"/>
      <c r="M18" s="86"/>
    </row>
    <row r="19" spans="1:13" x14ac:dyDescent="0.25">
      <c r="A19" s="83" t="s">
        <v>123</v>
      </c>
      <c r="B19" s="92" t="str">
        <f>IFERROR((B15*31)+B17,"")</f>
        <v/>
      </c>
      <c r="C19" s="92" t="str">
        <f t="shared" ref="C19:K19" si="1">IFERROR((C15*31)+C17,"")</f>
        <v/>
      </c>
      <c r="D19" s="92" t="str">
        <f t="shared" si="1"/>
        <v/>
      </c>
      <c r="E19" s="92" t="str">
        <f t="shared" si="1"/>
        <v/>
      </c>
      <c r="F19" s="92" t="str">
        <f t="shared" si="1"/>
        <v/>
      </c>
      <c r="G19" s="92" t="str">
        <f t="shared" si="1"/>
        <v/>
      </c>
      <c r="H19" s="92" t="str">
        <f t="shared" si="1"/>
        <v/>
      </c>
      <c r="I19" s="92" t="str">
        <f t="shared" si="1"/>
        <v/>
      </c>
      <c r="J19" s="92" t="str">
        <f t="shared" si="1"/>
        <v/>
      </c>
      <c r="K19" s="92" t="str">
        <f t="shared" si="1"/>
        <v/>
      </c>
    </row>
    <row r="20" spans="1:13" x14ac:dyDescent="0.25">
      <c r="A20" s="83" t="s">
        <v>110</v>
      </c>
      <c r="B20" s="93" t="str">
        <f>IFERROR(B13/B18,"")</f>
        <v/>
      </c>
      <c r="C20" s="93" t="str">
        <f t="shared" ref="C20:K20" si="2">IFERROR(C13/C18,"")</f>
        <v/>
      </c>
      <c r="D20" s="93" t="str">
        <f t="shared" si="2"/>
        <v/>
      </c>
      <c r="E20" s="93" t="str">
        <f t="shared" si="2"/>
        <v/>
      </c>
      <c r="F20" s="93" t="str">
        <f t="shared" si="2"/>
        <v/>
      </c>
      <c r="G20" s="93" t="str">
        <f t="shared" si="2"/>
        <v/>
      </c>
      <c r="H20" s="93" t="str">
        <f t="shared" si="2"/>
        <v/>
      </c>
      <c r="I20" s="93" t="str">
        <f t="shared" si="2"/>
        <v/>
      </c>
      <c r="J20" s="93" t="str">
        <f t="shared" si="2"/>
        <v/>
      </c>
      <c r="K20" s="93" t="str">
        <f t="shared" si="2"/>
        <v/>
      </c>
    </row>
    <row r="21" spans="1:13" x14ac:dyDescent="0.25">
      <c r="A21" s="83" t="s">
        <v>111</v>
      </c>
      <c r="B21" s="94" t="str">
        <f>IFERROR(B14/B19,"")</f>
        <v/>
      </c>
      <c r="C21" s="94" t="str">
        <f t="shared" ref="C21:K21" si="3">IFERROR(C14/C19,"")</f>
        <v/>
      </c>
      <c r="D21" s="94" t="str">
        <f t="shared" si="3"/>
        <v/>
      </c>
      <c r="E21" s="94" t="str">
        <f t="shared" si="3"/>
        <v/>
      </c>
      <c r="F21" s="94" t="str">
        <f t="shared" si="3"/>
        <v/>
      </c>
      <c r="G21" s="94" t="str">
        <f t="shared" si="3"/>
        <v/>
      </c>
      <c r="H21" s="94" t="str">
        <f t="shared" si="3"/>
        <v/>
      </c>
      <c r="I21" s="94" t="str">
        <f t="shared" si="3"/>
        <v/>
      </c>
      <c r="J21" s="94" t="str">
        <f t="shared" si="3"/>
        <v/>
      </c>
      <c r="K21" s="94" t="str">
        <f t="shared" si="3"/>
        <v/>
      </c>
    </row>
    <row r="22" spans="1:13" x14ac:dyDescent="0.25">
      <c r="A22" s="83" t="s">
        <v>124</v>
      </c>
      <c r="B22" s="94" t="str">
        <f>IF(B14-B13=0,"",B14-B13)</f>
        <v/>
      </c>
      <c r="C22" s="94" t="str">
        <f t="shared" ref="C22:K22" si="4">IF(C14-C13=0,"",C14-C13)</f>
        <v/>
      </c>
      <c r="D22" s="94" t="str">
        <f t="shared" si="4"/>
        <v/>
      </c>
      <c r="E22" s="94" t="str">
        <f t="shared" si="4"/>
        <v/>
      </c>
      <c r="F22" s="94" t="str">
        <f t="shared" si="4"/>
        <v/>
      </c>
      <c r="G22" s="94" t="str">
        <f t="shared" si="4"/>
        <v/>
      </c>
      <c r="H22" s="94" t="str">
        <f t="shared" si="4"/>
        <v/>
      </c>
      <c r="I22" s="94" t="str">
        <f t="shared" si="4"/>
        <v/>
      </c>
      <c r="J22" s="94" t="str">
        <f t="shared" si="4"/>
        <v/>
      </c>
      <c r="K22" s="94" t="str">
        <f t="shared" si="4"/>
        <v/>
      </c>
    </row>
    <row r="23" spans="1:13" x14ac:dyDescent="0.25">
      <c r="A23" s="83" t="s">
        <v>125</v>
      </c>
      <c r="B23" s="94" t="str">
        <f>IFERROR(B13-(B16*B25),"")</f>
        <v/>
      </c>
      <c r="C23" s="94" t="str">
        <f t="shared" ref="C23:K23" si="5">IFERROR(C13-(C16*C25),"")</f>
        <v/>
      </c>
      <c r="D23" s="94" t="str">
        <f t="shared" si="5"/>
        <v/>
      </c>
      <c r="E23" s="94" t="str">
        <f t="shared" si="5"/>
        <v/>
      </c>
      <c r="F23" s="94" t="str">
        <f t="shared" si="5"/>
        <v/>
      </c>
      <c r="G23" s="94" t="str">
        <f t="shared" si="5"/>
        <v/>
      </c>
      <c r="H23" s="94" t="str">
        <f t="shared" si="5"/>
        <v/>
      </c>
      <c r="I23" s="94" t="str">
        <f t="shared" si="5"/>
        <v/>
      </c>
      <c r="J23" s="94" t="str">
        <f t="shared" si="5"/>
        <v/>
      </c>
      <c r="K23" s="94" t="str">
        <f t="shared" si="5"/>
        <v/>
      </c>
    </row>
    <row r="24" spans="1:13" x14ac:dyDescent="0.25">
      <c r="A24" s="83" t="s">
        <v>126</v>
      </c>
      <c r="B24" s="94" t="str">
        <f>IF(B17-B16=0,"",B17-B16)</f>
        <v/>
      </c>
      <c r="C24" s="94" t="str">
        <f t="shared" ref="C24:K24" si="6">IF(C17-C16=0,"",C17-C16)</f>
        <v/>
      </c>
      <c r="D24" s="94" t="str">
        <f t="shared" si="6"/>
        <v/>
      </c>
      <c r="E24" s="94" t="str">
        <f t="shared" si="6"/>
        <v/>
      </c>
      <c r="F24" s="94" t="str">
        <f t="shared" si="6"/>
        <v/>
      </c>
      <c r="G24" s="94" t="str">
        <f t="shared" si="6"/>
        <v/>
      </c>
      <c r="H24" s="94" t="str">
        <f t="shared" si="6"/>
        <v/>
      </c>
      <c r="I24" s="94" t="str">
        <f t="shared" si="6"/>
        <v/>
      </c>
      <c r="J24" s="94" t="str">
        <f t="shared" si="6"/>
        <v/>
      </c>
      <c r="K24" s="94" t="str">
        <f t="shared" si="6"/>
        <v/>
      </c>
    </row>
    <row r="25" spans="1:13" x14ac:dyDescent="0.25">
      <c r="A25" s="83" t="s">
        <v>127</v>
      </c>
      <c r="B25" s="94" t="str">
        <f>IFERROR(B22/B24,"")</f>
        <v/>
      </c>
      <c r="C25" s="94" t="str">
        <f t="shared" ref="C25:K25" si="7">IFERROR(C22/C24,"")</f>
        <v/>
      </c>
      <c r="D25" s="94" t="str">
        <f t="shared" si="7"/>
        <v/>
      </c>
      <c r="E25" s="94" t="str">
        <f t="shared" si="7"/>
        <v/>
      </c>
      <c r="F25" s="94" t="str">
        <f t="shared" si="7"/>
        <v/>
      </c>
      <c r="G25" s="94" t="str">
        <f t="shared" si="7"/>
        <v/>
      </c>
      <c r="H25" s="94" t="str">
        <f t="shared" si="7"/>
        <v/>
      </c>
      <c r="I25" s="94" t="str">
        <f t="shared" si="7"/>
        <v/>
      </c>
      <c r="J25" s="94" t="str">
        <f t="shared" si="7"/>
        <v/>
      </c>
      <c r="K25" s="94" t="str">
        <f t="shared" si="7"/>
        <v/>
      </c>
    </row>
    <row r="26" spans="1:13" ht="15.75" thickBot="1" x14ac:dyDescent="0.3">
      <c r="A26" s="83" t="s">
        <v>128</v>
      </c>
      <c r="B26" s="94" t="str">
        <f>IFERROR(B23/B15,"")</f>
        <v/>
      </c>
      <c r="C26" s="94" t="str">
        <f t="shared" ref="C26:K26" si="8">IFERROR(C23/C15,"")</f>
        <v/>
      </c>
      <c r="D26" s="94" t="str">
        <f t="shared" si="8"/>
        <v/>
      </c>
      <c r="E26" s="94" t="str">
        <f t="shared" si="8"/>
        <v/>
      </c>
      <c r="F26" s="94" t="str">
        <f t="shared" si="8"/>
        <v/>
      </c>
      <c r="G26" s="94" t="str">
        <f t="shared" si="8"/>
        <v/>
      </c>
      <c r="H26" s="94" t="str">
        <f t="shared" si="8"/>
        <v/>
      </c>
      <c r="I26" s="94" t="str">
        <f t="shared" si="8"/>
        <v/>
      </c>
      <c r="J26" s="94" t="str">
        <f t="shared" si="8"/>
        <v/>
      </c>
      <c r="K26" s="94" t="str">
        <f t="shared" si="8"/>
        <v/>
      </c>
    </row>
    <row r="27" spans="1:13" ht="15.75" customHeight="1" thickBot="1" x14ac:dyDescent="0.3">
      <c r="A27" s="98" t="s">
        <v>107</v>
      </c>
      <c r="B27" s="95" t="str">
        <f>IFERROR(B25/B26,"")</f>
        <v/>
      </c>
      <c r="C27" s="95" t="str">
        <f t="shared" ref="C27:K27" si="9">IFERROR(C25/C26,"")</f>
        <v/>
      </c>
      <c r="D27" s="95" t="str">
        <f t="shared" si="9"/>
        <v/>
      </c>
      <c r="E27" s="95" t="str">
        <f t="shared" si="9"/>
        <v/>
      </c>
      <c r="F27" s="95" t="str">
        <f t="shared" si="9"/>
        <v/>
      </c>
      <c r="G27" s="95" t="str">
        <f t="shared" si="9"/>
        <v/>
      </c>
      <c r="H27" s="95" t="str">
        <f t="shared" si="9"/>
        <v/>
      </c>
      <c r="I27" s="95" t="str">
        <f t="shared" si="9"/>
        <v/>
      </c>
      <c r="J27" s="95" t="str">
        <f t="shared" si="9"/>
        <v/>
      </c>
      <c r="K27" s="95" t="str">
        <f t="shared" si="9"/>
        <v/>
      </c>
    </row>
    <row r="29" spans="1:13" x14ac:dyDescent="0.25">
      <c r="A29" s="4" t="s">
        <v>159</v>
      </c>
      <c r="G29" s="19" t="s">
        <v>169</v>
      </c>
      <c r="H29" s="19"/>
    </row>
    <row r="30" spans="1:13" x14ac:dyDescent="0.25">
      <c r="G30" s="25"/>
      <c r="H30" s="19" t="s">
        <v>170</v>
      </c>
    </row>
    <row r="31" spans="1:13" x14ac:dyDescent="0.25">
      <c r="A31" s="3"/>
      <c r="G31" s="28"/>
      <c r="H31" s="19" t="s">
        <v>171</v>
      </c>
    </row>
    <row r="32" spans="1:13" x14ac:dyDescent="0.25">
      <c r="G32" s="36"/>
      <c r="H32" s="19" t="s">
        <v>173</v>
      </c>
    </row>
    <row r="33" spans="7:8" x14ac:dyDescent="0.25">
      <c r="G33" s="34" t="str">
        <f>IFERROR(G31/(#REF!/100),"")</f>
        <v/>
      </c>
      <c r="H33" s="19" t="s">
        <v>174</v>
      </c>
    </row>
  </sheetData>
  <protectedRanges>
    <protectedRange sqref="G31" name="Range2_2_1"/>
    <protectedRange sqref="G30" name="Range1_2_1"/>
  </protectedRanges>
  <dataValidations count="1">
    <dataValidation type="whole" operator="greaterThan" allowBlank="1" showInputMessage="1" showErrorMessage="1" sqref="G31" xr:uid="{00000000-0002-0000-0A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L35"/>
  <sheetViews>
    <sheetView showGridLines="0" zoomScale="70" zoomScaleNormal="70" workbookViewId="0">
      <selection activeCell="K35" sqref="A1:K35"/>
    </sheetView>
  </sheetViews>
  <sheetFormatPr defaultRowHeight="15" x14ac:dyDescent="0.25"/>
  <cols>
    <col min="1" max="1" width="85.28515625" style="4" customWidth="1"/>
    <col min="2" max="11" width="12.7109375" style="4" customWidth="1"/>
    <col min="12" max="12" width="9.140625" style="4"/>
    <col min="13" max="13" width="12.5703125" style="4" bestFit="1" customWidth="1"/>
    <col min="14" max="14" width="24.5703125" style="4" customWidth="1"/>
    <col min="15" max="15" width="18.85546875" style="4" customWidth="1"/>
    <col min="16" max="16" width="1.5703125" style="4" customWidth="1"/>
    <col min="17" max="17" width="9.7109375" style="4" customWidth="1"/>
    <col min="18" max="18" width="11.140625" style="4" customWidth="1"/>
    <col min="19" max="19" width="18.28515625" style="4" customWidth="1"/>
    <col min="20" max="20" width="19.5703125" style="4" customWidth="1"/>
    <col min="21" max="21" width="22.140625" style="4" customWidth="1"/>
    <col min="22" max="22" width="28" style="4" customWidth="1"/>
    <col min="23" max="23" width="16.140625" style="4" customWidth="1"/>
    <col min="24" max="24" width="13.7109375" style="4" customWidth="1"/>
    <col min="25" max="25" width="5.140625" style="4" customWidth="1"/>
    <col min="26" max="26" width="11.28515625" style="4" customWidth="1"/>
    <col min="27" max="27" width="16.140625" style="4" customWidth="1"/>
    <col min="28" max="28" width="2.140625" style="4" customWidth="1"/>
    <col min="29" max="29" width="14.5703125" style="4" customWidth="1"/>
    <col min="30" max="30" width="13.85546875" style="4" bestFit="1" customWidth="1"/>
    <col min="31" max="31" width="9.140625" style="4"/>
    <col min="32" max="32" width="16.5703125" style="4" customWidth="1"/>
    <col min="33" max="16384" width="9.140625" style="4"/>
  </cols>
  <sheetData>
    <row r="1" spans="1:12" ht="65.099999999999994" customHeight="1" x14ac:dyDescent="0.25">
      <c r="A1" s="80"/>
    </row>
    <row r="2" spans="1:12" x14ac:dyDescent="0.25">
      <c r="A2" s="80" t="s">
        <v>68</v>
      </c>
      <c r="B2" s="4" t="str">
        <f>IF('Pilot destinacija'!B6="","",'Pilot destinacija'!B6)</f>
        <v/>
      </c>
    </row>
    <row r="4" spans="1:12" x14ac:dyDescent="0.25">
      <c r="A4" s="81" t="s">
        <v>74</v>
      </c>
      <c r="B4" s="12"/>
      <c r="C4" s="82"/>
      <c r="D4" s="82"/>
    </row>
    <row r="5" spans="1:12" s="70" customFormat="1" x14ac:dyDescent="0.25">
      <c r="A5" s="83"/>
      <c r="B5" s="11" t="s">
        <v>44</v>
      </c>
      <c r="C5" s="11" t="s">
        <v>48</v>
      </c>
      <c r="D5" s="11" t="s">
        <v>49</v>
      </c>
      <c r="E5" s="11" t="s">
        <v>50</v>
      </c>
      <c r="F5" s="11" t="s">
        <v>51</v>
      </c>
      <c r="G5" s="11" t="s">
        <v>52</v>
      </c>
      <c r="H5" s="11" t="s">
        <v>137</v>
      </c>
      <c r="I5" s="11" t="s">
        <v>138</v>
      </c>
      <c r="J5" s="11" t="s">
        <v>139</v>
      </c>
      <c r="K5" s="11" t="s">
        <v>140</v>
      </c>
    </row>
    <row r="6" spans="1:12" x14ac:dyDescent="0.25">
      <c r="A6" s="78" t="s">
        <v>55</v>
      </c>
      <c r="B6" s="84"/>
      <c r="C6" s="84"/>
      <c r="D6" s="84"/>
      <c r="E6" s="84"/>
      <c r="F6" s="84"/>
      <c r="G6" s="84"/>
      <c r="H6" s="85"/>
      <c r="I6" s="85"/>
      <c r="J6" s="85"/>
      <c r="K6" s="85"/>
      <c r="L6" s="70"/>
    </row>
    <row r="7" spans="1:12" x14ac:dyDescent="0.25">
      <c r="A7" s="78" t="s">
        <v>56</v>
      </c>
      <c r="B7" s="84"/>
      <c r="C7" s="84"/>
      <c r="D7" s="84"/>
      <c r="E7" s="84"/>
      <c r="F7" s="84"/>
      <c r="G7" s="84"/>
      <c r="H7" s="85"/>
      <c r="I7" s="85"/>
      <c r="J7" s="85"/>
      <c r="K7" s="85"/>
      <c r="L7" s="70"/>
    </row>
    <row r="8" spans="1:12" x14ac:dyDescent="0.25">
      <c r="A8" s="78" t="s">
        <v>54</v>
      </c>
      <c r="B8" s="84"/>
      <c r="C8" s="84"/>
      <c r="D8" s="84"/>
      <c r="E8" s="84"/>
      <c r="F8" s="84"/>
      <c r="G8" s="84"/>
      <c r="H8" s="85"/>
      <c r="I8" s="85"/>
      <c r="J8" s="85"/>
      <c r="K8" s="85"/>
      <c r="L8" s="70"/>
    </row>
    <row r="9" spans="1:12" x14ac:dyDescent="0.25">
      <c r="A9" s="78" t="s">
        <v>58</v>
      </c>
      <c r="B9" s="84"/>
      <c r="C9" s="84"/>
      <c r="D9" s="84"/>
      <c r="E9" s="84"/>
      <c r="F9" s="84"/>
      <c r="G9" s="84"/>
      <c r="H9" s="85"/>
      <c r="I9" s="85"/>
      <c r="J9" s="99"/>
      <c r="K9" s="99"/>
      <c r="L9" s="70"/>
    </row>
    <row r="10" spans="1:12" x14ac:dyDescent="0.25">
      <c r="A10" s="78" t="s">
        <v>57</v>
      </c>
      <c r="B10" s="84"/>
      <c r="C10" s="84"/>
      <c r="D10" s="84"/>
      <c r="E10" s="84"/>
      <c r="F10" s="84"/>
      <c r="G10" s="84"/>
      <c r="H10" s="85"/>
      <c r="I10" s="85"/>
      <c r="J10" s="99"/>
      <c r="K10" s="99"/>
      <c r="L10" s="70"/>
    </row>
    <row r="11" spans="1:12" x14ac:dyDescent="0.25">
      <c r="I11" s="70"/>
      <c r="J11" s="70"/>
      <c r="K11" s="70"/>
      <c r="L11" s="70"/>
    </row>
    <row r="12" spans="1:12" x14ac:dyDescent="0.25">
      <c r="A12" s="83"/>
      <c r="B12" s="87" t="s">
        <v>44</v>
      </c>
      <c r="C12" s="87" t="s">
        <v>48</v>
      </c>
      <c r="D12" s="87" t="s">
        <v>49</v>
      </c>
      <c r="E12" s="87" t="s">
        <v>50</v>
      </c>
      <c r="F12" s="87" t="s">
        <v>51</v>
      </c>
      <c r="G12" s="87" t="s">
        <v>52</v>
      </c>
      <c r="H12" s="11" t="s">
        <v>137</v>
      </c>
      <c r="I12" s="11" t="s">
        <v>138</v>
      </c>
      <c r="J12" s="11" t="s">
        <v>139</v>
      </c>
      <c r="K12" s="11" t="s">
        <v>140</v>
      </c>
      <c r="L12" s="70"/>
    </row>
    <row r="13" spans="1:12" x14ac:dyDescent="0.25">
      <c r="A13" s="88" t="s">
        <v>114</v>
      </c>
      <c r="B13" s="89"/>
      <c r="C13" s="89"/>
      <c r="D13" s="89"/>
      <c r="E13" s="89"/>
      <c r="F13" s="89"/>
      <c r="G13" s="89"/>
      <c r="H13" s="88"/>
      <c r="I13" s="88"/>
      <c r="J13" s="88"/>
      <c r="K13" s="88"/>
    </row>
    <row r="14" spans="1:12" x14ac:dyDescent="0.25">
      <c r="A14" s="88" t="s">
        <v>115</v>
      </c>
      <c r="B14" s="89"/>
      <c r="C14" s="89"/>
      <c r="D14" s="89"/>
      <c r="E14" s="89"/>
      <c r="F14" s="89"/>
      <c r="G14" s="89"/>
      <c r="H14" s="88"/>
      <c r="I14" s="88"/>
      <c r="J14" s="88"/>
      <c r="K14" s="88"/>
    </row>
    <row r="15" spans="1:12" x14ac:dyDescent="0.25">
      <c r="A15" s="65" t="s">
        <v>28</v>
      </c>
      <c r="B15" s="100" t="str">
        <f>IF('O1'!B15=0,"",'O1'!B15)</f>
        <v/>
      </c>
      <c r="C15" s="100" t="str">
        <f>IF('O1'!C15=0,"",'O1'!C15)</f>
        <v/>
      </c>
      <c r="D15" s="100" t="str">
        <f>IF('O1'!D15=0,"",'O1'!D15)</f>
        <v/>
      </c>
      <c r="E15" s="100" t="str">
        <f>IF('O1'!E15=0,"",'O1'!E15)</f>
        <v/>
      </c>
      <c r="F15" s="100" t="str">
        <f>IF('O1'!F15=0,"",'O1'!F15)</f>
        <v/>
      </c>
      <c r="G15" s="100" t="str">
        <f>IF('O1'!G15=0,"",'O1'!G15)</f>
        <v/>
      </c>
      <c r="H15" s="100" t="str">
        <f>IF('O1'!H15=0,"",'O1'!H15)</f>
        <v/>
      </c>
      <c r="I15" s="100" t="str">
        <f>IF('O1'!I15=0,"",'O1'!I15)</f>
        <v/>
      </c>
      <c r="J15" s="100" t="str">
        <f>IF('O1'!J15=0,"",'O1'!J15)</f>
        <v/>
      </c>
      <c r="K15" s="100" t="str">
        <f>IF('O1'!K15=0,"",'O1'!K15)</f>
        <v/>
      </c>
    </row>
    <row r="16" spans="1:12" x14ac:dyDescent="0.25">
      <c r="A16" s="65" t="s">
        <v>133</v>
      </c>
      <c r="B16" s="91" t="str">
        <f>IFERROR(B15*31,"")</f>
        <v/>
      </c>
      <c r="C16" s="91" t="str">
        <f t="shared" ref="C16:K16" si="0">IFERROR(C15*31,"")</f>
        <v/>
      </c>
      <c r="D16" s="91" t="str">
        <f t="shared" si="0"/>
        <v/>
      </c>
      <c r="E16" s="91" t="str">
        <f t="shared" si="0"/>
        <v/>
      </c>
      <c r="F16" s="91" t="str">
        <f t="shared" si="0"/>
        <v/>
      </c>
      <c r="G16" s="91" t="str">
        <f t="shared" si="0"/>
        <v/>
      </c>
      <c r="H16" s="91" t="str">
        <f t="shared" si="0"/>
        <v/>
      </c>
      <c r="I16" s="91" t="str">
        <f t="shared" si="0"/>
        <v/>
      </c>
      <c r="J16" s="91" t="str">
        <f t="shared" si="0"/>
        <v/>
      </c>
      <c r="K16" s="91" t="str">
        <f t="shared" si="0"/>
        <v/>
      </c>
    </row>
    <row r="17" spans="1:11" x14ac:dyDescent="0.25">
      <c r="A17" s="83" t="s">
        <v>112</v>
      </c>
      <c r="B17" s="91" t="str">
        <f>IF('O1'!B16=0,"",'O1'!B16)</f>
        <v/>
      </c>
      <c r="C17" s="91" t="str">
        <f>IF('O1'!C16=0,"",'O1'!C16)</f>
        <v/>
      </c>
      <c r="D17" s="91" t="str">
        <f>IF('O1'!D16=0,"",'O1'!D16)</f>
        <v/>
      </c>
      <c r="E17" s="91" t="str">
        <f>IF('O1'!E16=0,"",'O1'!E16)</f>
        <v/>
      </c>
      <c r="F17" s="91" t="str">
        <f>IF('O1'!F16=0,"",'O1'!F16)</f>
        <v/>
      </c>
      <c r="G17" s="91" t="str">
        <f>IF('O1'!G16=0,"",'O1'!G16)</f>
        <v/>
      </c>
      <c r="H17" s="91" t="str">
        <f>IF('O1'!H16=0,"",'O1'!H16)</f>
        <v/>
      </c>
      <c r="I17" s="91" t="str">
        <f>IF('O1'!I16=0,"",'O1'!I16)</f>
        <v/>
      </c>
      <c r="J17" s="91" t="str">
        <f>IF('O1'!J16=0,"",'O1'!J16)</f>
        <v/>
      </c>
      <c r="K17" s="91" t="str">
        <f>IF('O1'!K16=0,"",'O1'!K16)</f>
        <v/>
      </c>
    </row>
    <row r="18" spans="1:11" x14ac:dyDescent="0.25">
      <c r="A18" s="83" t="s">
        <v>113</v>
      </c>
      <c r="B18" s="91" t="str">
        <f>IF('O1'!B17=0,"",'O1'!B17)</f>
        <v/>
      </c>
      <c r="C18" s="91" t="str">
        <f>IF('O1'!C17=0,"",'O1'!C17)</f>
        <v/>
      </c>
      <c r="D18" s="91" t="str">
        <f>IF('O1'!D17=0,"",'O1'!D17)</f>
        <v/>
      </c>
      <c r="E18" s="91" t="str">
        <f>IF('O1'!E17=0,"",'O1'!E17)</f>
        <v/>
      </c>
      <c r="F18" s="91" t="str">
        <f>IF('O1'!F17=0,"",'O1'!F17)</f>
        <v/>
      </c>
      <c r="G18" s="91" t="str">
        <f>IF('O1'!G17=0,"",'O1'!G17)</f>
        <v/>
      </c>
      <c r="H18" s="91" t="str">
        <f>IF('O1'!H17=0,"",'O1'!H17)</f>
        <v/>
      </c>
      <c r="I18" s="91" t="str">
        <f>IF('O1'!I17=0,"",'O1'!I17)</f>
        <v/>
      </c>
      <c r="J18" s="91" t="str">
        <f>IF('O1'!J17=0,"",'O1'!J17)</f>
        <v/>
      </c>
      <c r="K18" s="91" t="str">
        <f>IF('O1'!K17=0,"",'O1'!K17)</f>
        <v/>
      </c>
    </row>
    <row r="19" spans="1:11" x14ac:dyDescent="0.25">
      <c r="A19" s="83" t="s">
        <v>122</v>
      </c>
      <c r="B19" s="91" t="str">
        <f>IFERROR(B16+B17,"")</f>
        <v/>
      </c>
      <c r="C19" s="91" t="str">
        <f t="shared" ref="C19:K19" si="1">IFERROR(C16+C17,"")</f>
        <v/>
      </c>
      <c r="D19" s="91" t="str">
        <f t="shared" si="1"/>
        <v/>
      </c>
      <c r="E19" s="91" t="str">
        <f t="shared" si="1"/>
        <v/>
      </c>
      <c r="F19" s="91" t="str">
        <f t="shared" si="1"/>
        <v/>
      </c>
      <c r="G19" s="91" t="str">
        <f t="shared" si="1"/>
        <v/>
      </c>
      <c r="H19" s="91" t="str">
        <f t="shared" si="1"/>
        <v/>
      </c>
      <c r="I19" s="91" t="str">
        <f t="shared" si="1"/>
        <v/>
      </c>
      <c r="J19" s="91" t="str">
        <f t="shared" si="1"/>
        <v/>
      </c>
      <c r="K19" s="91" t="str">
        <f t="shared" si="1"/>
        <v/>
      </c>
    </row>
    <row r="20" spans="1:11" x14ac:dyDescent="0.25">
      <c r="A20" s="83" t="s">
        <v>123</v>
      </c>
      <c r="B20" s="91" t="str">
        <f>IFERROR(B16+B18,"")</f>
        <v/>
      </c>
      <c r="C20" s="91" t="str">
        <f t="shared" ref="C20:K20" si="2">IFERROR(C16+C18,"")</f>
        <v/>
      </c>
      <c r="D20" s="91" t="str">
        <f t="shared" si="2"/>
        <v/>
      </c>
      <c r="E20" s="91" t="str">
        <f t="shared" si="2"/>
        <v/>
      </c>
      <c r="F20" s="91" t="str">
        <f t="shared" si="2"/>
        <v/>
      </c>
      <c r="G20" s="91" t="str">
        <f t="shared" si="2"/>
        <v/>
      </c>
      <c r="H20" s="91" t="str">
        <f t="shared" si="2"/>
        <v/>
      </c>
      <c r="I20" s="91" t="str">
        <f t="shared" si="2"/>
        <v/>
      </c>
      <c r="J20" s="91" t="str">
        <f t="shared" si="2"/>
        <v/>
      </c>
      <c r="K20" s="91" t="str">
        <f t="shared" si="2"/>
        <v/>
      </c>
    </row>
    <row r="21" spans="1:11" x14ac:dyDescent="0.25">
      <c r="A21" s="83" t="s">
        <v>116</v>
      </c>
      <c r="B21" s="101" t="str">
        <f>IFERROR(B13/B19,"")</f>
        <v/>
      </c>
      <c r="C21" s="101" t="str">
        <f t="shared" ref="C21:K21" si="3">IFERROR(C13/C19,"")</f>
        <v/>
      </c>
      <c r="D21" s="101" t="str">
        <f t="shared" si="3"/>
        <v/>
      </c>
      <c r="E21" s="101" t="str">
        <f t="shared" si="3"/>
        <v/>
      </c>
      <c r="F21" s="101" t="str">
        <f t="shared" si="3"/>
        <v/>
      </c>
      <c r="G21" s="101" t="str">
        <f t="shared" si="3"/>
        <v/>
      </c>
      <c r="H21" s="101" t="str">
        <f t="shared" si="3"/>
        <v/>
      </c>
      <c r="I21" s="101" t="str">
        <f t="shared" si="3"/>
        <v/>
      </c>
      <c r="J21" s="101" t="str">
        <f t="shared" si="3"/>
        <v/>
      </c>
      <c r="K21" s="101" t="str">
        <f t="shared" si="3"/>
        <v/>
      </c>
    </row>
    <row r="22" spans="1:11" x14ac:dyDescent="0.25">
      <c r="A22" s="83" t="s">
        <v>117</v>
      </c>
      <c r="B22" s="94" t="str">
        <f>IFERROR(B14/B20,"")</f>
        <v/>
      </c>
      <c r="C22" s="94" t="str">
        <f t="shared" ref="C22:K22" si="4">IFERROR(C14/C20,"")</f>
        <v/>
      </c>
      <c r="D22" s="94" t="str">
        <f t="shared" si="4"/>
        <v/>
      </c>
      <c r="E22" s="94" t="str">
        <f t="shared" si="4"/>
        <v/>
      </c>
      <c r="F22" s="94" t="str">
        <f t="shared" si="4"/>
        <v/>
      </c>
      <c r="G22" s="94" t="str">
        <f t="shared" si="4"/>
        <v/>
      </c>
      <c r="H22" s="94" t="str">
        <f t="shared" si="4"/>
        <v/>
      </c>
      <c r="I22" s="94" t="str">
        <f t="shared" si="4"/>
        <v/>
      </c>
      <c r="J22" s="94" t="str">
        <f t="shared" si="4"/>
        <v/>
      </c>
      <c r="K22" s="94" t="str">
        <f t="shared" si="4"/>
        <v/>
      </c>
    </row>
    <row r="23" spans="1:11" x14ac:dyDescent="0.25">
      <c r="A23" s="83" t="s">
        <v>129</v>
      </c>
      <c r="B23" s="94" t="str">
        <f>IF(B14-B13=0,"",B14-B13)</f>
        <v/>
      </c>
      <c r="C23" s="94" t="str">
        <f t="shared" ref="C23:K23" si="5">IF(C14-C13=0,"",C14-C13)</f>
        <v/>
      </c>
      <c r="D23" s="94" t="str">
        <f t="shared" si="5"/>
        <v/>
      </c>
      <c r="E23" s="94" t="str">
        <f t="shared" si="5"/>
        <v/>
      </c>
      <c r="F23" s="94" t="str">
        <f t="shared" si="5"/>
        <v/>
      </c>
      <c r="G23" s="94" t="str">
        <f t="shared" si="5"/>
        <v/>
      </c>
      <c r="H23" s="94" t="str">
        <f t="shared" si="5"/>
        <v/>
      </c>
      <c r="I23" s="94" t="str">
        <f t="shared" si="5"/>
        <v/>
      </c>
      <c r="J23" s="94" t="str">
        <f t="shared" si="5"/>
        <v/>
      </c>
      <c r="K23" s="94" t="str">
        <f t="shared" si="5"/>
        <v/>
      </c>
    </row>
    <row r="24" spans="1:11" x14ac:dyDescent="0.25">
      <c r="A24" s="83" t="s">
        <v>130</v>
      </c>
      <c r="B24" s="94" t="str">
        <f>IFERROR(B13-(B17*B26),"")</f>
        <v/>
      </c>
      <c r="C24" s="94" t="str">
        <f t="shared" ref="C24:K24" si="6">IFERROR(C13-(C17*C26),"")</f>
        <v/>
      </c>
      <c r="D24" s="94" t="str">
        <f t="shared" si="6"/>
        <v/>
      </c>
      <c r="E24" s="94" t="str">
        <f t="shared" si="6"/>
        <v/>
      </c>
      <c r="F24" s="94" t="str">
        <f t="shared" si="6"/>
        <v/>
      </c>
      <c r="G24" s="94" t="str">
        <f t="shared" si="6"/>
        <v/>
      </c>
      <c r="H24" s="94" t="str">
        <f t="shared" si="6"/>
        <v/>
      </c>
      <c r="I24" s="94" t="str">
        <f t="shared" si="6"/>
        <v/>
      </c>
      <c r="J24" s="94" t="str">
        <f t="shared" si="6"/>
        <v/>
      </c>
      <c r="K24" s="94" t="str">
        <f t="shared" si="6"/>
        <v/>
      </c>
    </row>
    <row r="25" spans="1:11" x14ac:dyDescent="0.25">
      <c r="A25" s="83" t="s">
        <v>126</v>
      </c>
      <c r="B25" s="94" t="str">
        <f>IFERROR(B18-B17,"")</f>
        <v/>
      </c>
      <c r="C25" s="94" t="str">
        <f t="shared" ref="C25:K25" si="7">IFERROR(C18-C17,"")</f>
        <v/>
      </c>
      <c r="D25" s="94" t="str">
        <f t="shared" si="7"/>
        <v/>
      </c>
      <c r="E25" s="94" t="str">
        <f t="shared" si="7"/>
        <v/>
      </c>
      <c r="F25" s="94" t="str">
        <f t="shared" si="7"/>
        <v/>
      </c>
      <c r="G25" s="94" t="str">
        <f t="shared" si="7"/>
        <v/>
      </c>
      <c r="H25" s="94" t="str">
        <f t="shared" si="7"/>
        <v/>
      </c>
      <c r="I25" s="94" t="str">
        <f t="shared" si="7"/>
        <v/>
      </c>
      <c r="J25" s="94" t="str">
        <f t="shared" si="7"/>
        <v/>
      </c>
      <c r="K25" s="94" t="str">
        <f t="shared" si="7"/>
        <v/>
      </c>
    </row>
    <row r="26" spans="1:11" x14ac:dyDescent="0.25">
      <c r="A26" s="83" t="s">
        <v>131</v>
      </c>
      <c r="B26" s="94" t="str">
        <f>IFERROR(B23/B25,"")</f>
        <v/>
      </c>
      <c r="C26" s="94" t="str">
        <f t="shared" ref="C26:K26" si="8">IFERROR(C23/C25,"")</f>
        <v/>
      </c>
      <c r="D26" s="94" t="str">
        <f t="shared" si="8"/>
        <v/>
      </c>
      <c r="E26" s="94" t="str">
        <f t="shared" si="8"/>
        <v/>
      </c>
      <c r="F26" s="94" t="str">
        <f t="shared" si="8"/>
        <v/>
      </c>
      <c r="G26" s="94" t="str">
        <f t="shared" si="8"/>
        <v/>
      </c>
      <c r="H26" s="94" t="str">
        <f t="shared" si="8"/>
        <v/>
      </c>
      <c r="I26" s="94" t="str">
        <f t="shared" si="8"/>
        <v/>
      </c>
      <c r="J26" s="94" t="str">
        <f t="shared" si="8"/>
        <v/>
      </c>
      <c r="K26" s="94" t="str">
        <f t="shared" si="8"/>
        <v/>
      </c>
    </row>
    <row r="27" spans="1:11" x14ac:dyDescent="0.25">
      <c r="A27" s="83" t="s">
        <v>132</v>
      </c>
      <c r="B27" s="94" t="str">
        <f>IFERROR(B24/B16,"")</f>
        <v/>
      </c>
      <c r="C27" s="94" t="str">
        <f t="shared" ref="C27:K27" si="9">IFERROR(C24/C16,"")</f>
        <v/>
      </c>
      <c r="D27" s="94" t="str">
        <f t="shared" si="9"/>
        <v/>
      </c>
      <c r="E27" s="94" t="str">
        <f t="shared" si="9"/>
        <v/>
      </c>
      <c r="F27" s="94" t="str">
        <f t="shared" si="9"/>
        <v/>
      </c>
      <c r="G27" s="94" t="str">
        <f t="shared" si="9"/>
        <v/>
      </c>
      <c r="H27" s="94" t="str">
        <f t="shared" si="9"/>
        <v/>
      </c>
      <c r="I27" s="94" t="str">
        <f t="shared" si="9"/>
        <v/>
      </c>
      <c r="J27" s="94" t="str">
        <f t="shared" si="9"/>
        <v/>
      </c>
      <c r="K27" s="94" t="str">
        <f t="shared" si="9"/>
        <v/>
      </c>
    </row>
    <row r="29" spans="1:11" ht="15.75" customHeight="1" x14ac:dyDescent="0.25">
      <c r="A29" s="102" t="s">
        <v>38</v>
      </c>
      <c r="B29" s="103" t="str">
        <f>IFERROR(B26/B27,"")</f>
        <v/>
      </c>
      <c r="C29" s="103" t="str">
        <f t="shared" ref="C29:K29" si="10">IFERROR(C26/C27,"")</f>
        <v/>
      </c>
      <c r="D29" s="103" t="str">
        <f t="shared" si="10"/>
        <v/>
      </c>
      <c r="E29" s="103" t="str">
        <f t="shared" si="10"/>
        <v/>
      </c>
      <c r="F29" s="103" t="str">
        <f t="shared" si="10"/>
        <v/>
      </c>
      <c r="G29" s="103" t="str">
        <f t="shared" si="10"/>
        <v/>
      </c>
      <c r="H29" s="103" t="str">
        <f t="shared" si="10"/>
        <v/>
      </c>
      <c r="I29" s="103" t="str">
        <f t="shared" si="10"/>
        <v/>
      </c>
      <c r="J29" s="103" t="str">
        <f t="shared" si="10"/>
        <v/>
      </c>
      <c r="K29" s="103" t="str">
        <f t="shared" si="10"/>
        <v/>
      </c>
    </row>
    <row r="31" spans="1:11" x14ac:dyDescent="0.25">
      <c r="A31" s="4" t="s">
        <v>160</v>
      </c>
      <c r="G31" s="19" t="s">
        <v>169</v>
      </c>
      <c r="H31" s="19"/>
    </row>
    <row r="32" spans="1:11" x14ac:dyDescent="0.25">
      <c r="G32" s="25"/>
      <c r="H32" s="19" t="s">
        <v>170</v>
      </c>
    </row>
    <row r="33" spans="7:8" x14ac:dyDescent="0.25">
      <c r="G33" s="28"/>
      <c r="H33" s="19" t="s">
        <v>171</v>
      </c>
    </row>
    <row r="34" spans="7:8" x14ac:dyDescent="0.25">
      <c r="G34" s="36"/>
      <c r="H34" s="19" t="s">
        <v>173</v>
      </c>
    </row>
    <row r="35" spans="7:8" x14ac:dyDescent="0.25">
      <c r="G35" s="34" t="str">
        <f>IFERROR(G33/(#REF!/100),"")</f>
        <v/>
      </c>
      <c r="H35" s="19" t="s">
        <v>174</v>
      </c>
    </row>
  </sheetData>
  <protectedRanges>
    <protectedRange sqref="G33" name="Range2_2_1"/>
    <protectedRange sqref="G32" name="Range1_2_1"/>
  </protectedRanges>
  <dataValidations count="1">
    <dataValidation type="whole" operator="greaterThan" allowBlank="1" showInputMessage="1" showErrorMessage="1" sqref="G33" xr:uid="{00000000-0002-0000-0B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K30"/>
  <sheetViews>
    <sheetView showGridLines="0" zoomScale="70" zoomScaleNormal="70" workbookViewId="0">
      <selection activeCell="K30" sqref="A1:K30"/>
    </sheetView>
  </sheetViews>
  <sheetFormatPr defaultRowHeight="15" x14ac:dyDescent="0.25"/>
  <cols>
    <col min="1" max="1" width="64.28515625" style="19" customWidth="1"/>
    <col min="2" max="11" width="12.7109375" style="19" customWidth="1"/>
    <col min="12" max="12" width="8.7109375" style="19" customWidth="1"/>
    <col min="13" max="13" width="4.42578125" style="19" customWidth="1"/>
    <col min="14" max="14" width="14.7109375" style="19" customWidth="1"/>
    <col min="15" max="15" width="10.7109375" style="19" customWidth="1"/>
    <col min="16" max="16" width="13.7109375" style="19" customWidth="1"/>
    <col min="17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54" t="s">
        <v>75</v>
      </c>
      <c r="B4" s="21"/>
      <c r="C4" s="21"/>
      <c r="D4" s="21"/>
      <c r="E4" s="21"/>
      <c r="F4" s="21"/>
      <c r="G4" s="21"/>
      <c r="H4" s="21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41" t="s">
        <v>138</v>
      </c>
      <c r="J5" s="41" t="s">
        <v>139</v>
      </c>
      <c r="K5" s="41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22"/>
      <c r="B12" s="16" t="s">
        <v>44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52</v>
      </c>
      <c r="H12" s="41" t="s">
        <v>137</v>
      </c>
      <c r="I12" s="41" t="s">
        <v>138</v>
      </c>
      <c r="J12" s="41" t="s">
        <v>139</v>
      </c>
      <c r="K12" s="41" t="s">
        <v>140</v>
      </c>
    </row>
    <row r="13" spans="1:11" x14ac:dyDescent="0.25">
      <c r="A13" s="27" t="s">
        <v>96</v>
      </c>
      <c r="B13" s="28"/>
      <c r="C13" s="28"/>
      <c r="D13" s="28"/>
      <c r="E13" s="28"/>
      <c r="F13" s="28"/>
      <c r="G13" s="28"/>
      <c r="H13" s="27"/>
      <c r="I13" s="27"/>
      <c r="J13" s="27"/>
      <c r="K13" s="27"/>
    </row>
    <row r="14" spans="1:11" x14ac:dyDescent="0.25">
      <c r="A14" s="27" t="s">
        <v>97</v>
      </c>
      <c r="B14" s="28"/>
      <c r="C14" s="28"/>
      <c r="D14" s="28"/>
      <c r="E14" s="28"/>
      <c r="F14" s="28"/>
      <c r="G14" s="28"/>
      <c r="H14" s="27"/>
      <c r="I14" s="27"/>
      <c r="J14" s="27"/>
      <c r="K14" s="27"/>
    </row>
    <row r="15" spans="1:11" x14ac:dyDescent="0.25">
      <c r="A15" s="55" t="s">
        <v>99</v>
      </c>
      <c r="B15" s="28"/>
      <c r="C15" s="28"/>
      <c r="D15" s="28"/>
      <c r="E15" s="28"/>
      <c r="F15" s="28"/>
      <c r="G15" s="28"/>
      <c r="H15" s="27"/>
      <c r="I15" s="27"/>
      <c r="J15" s="27"/>
      <c r="K15" s="27"/>
    </row>
    <row r="16" spans="1:11" x14ac:dyDescent="0.25">
      <c r="A16" s="55" t="s">
        <v>100</v>
      </c>
      <c r="B16" s="28"/>
      <c r="C16" s="28"/>
      <c r="D16" s="28"/>
      <c r="E16" s="28"/>
      <c r="F16" s="28"/>
      <c r="G16" s="28"/>
      <c r="H16" s="57"/>
      <c r="I16" s="27"/>
      <c r="J16" s="27"/>
      <c r="K16" s="27"/>
    </row>
    <row r="17" spans="1:11" x14ac:dyDescent="0.25">
      <c r="A17" s="55" t="s">
        <v>101</v>
      </c>
      <c r="B17" s="28"/>
      <c r="C17" s="28"/>
      <c r="D17" s="28"/>
      <c r="E17" s="28"/>
      <c r="F17" s="28"/>
      <c r="G17" s="28"/>
      <c r="H17" s="27"/>
      <c r="I17" s="27"/>
      <c r="J17" s="27"/>
      <c r="K17" s="27"/>
    </row>
    <row r="18" spans="1:11" x14ac:dyDescent="0.25">
      <c r="A18" s="22" t="s">
        <v>98</v>
      </c>
      <c r="B18" s="36" t="str">
        <f>IF(SUM(B16:B17)=0,"",SUM(B16:B17))</f>
        <v/>
      </c>
      <c r="C18" s="36" t="str">
        <f t="shared" ref="C18:K18" si="0">IF(SUM(C16:C17)=0,"",SUM(C16:C17))</f>
        <v/>
      </c>
      <c r="D18" s="36" t="str">
        <f t="shared" si="0"/>
        <v/>
      </c>
      <c r="E18" s="36" t="str">
        <f t="shared" si="0"/>
        <v/>
      </c>
      <c r="F18" s="36" t="str">
        <f t="shared" si="0"/>
        <v/>
      </c>
      <c r="G18" s="36" t="str">
        <f t="shared" si="0"/>
        <v/>
      </c>
      <c r="H18" s="36" t="str">
        <f t="shared" si="0"/>
        <v/>
      </c>
      <c r="I18" s="36" t="str">
        <f t="shared" si="0"/>
        <v/>
      </c>
      <c r="J18" s="36" t="str">
        <f t="shared" si="0"/>
        <v/>
      </c>
      <c r="K18" s="36" t="str">
        <f t="shared" si="0"/>
        <v/>
      </c>
    </row>
    <row r="19" spans="1:11" x14ac:dyDescent="0.25">
      <c r="A19" s="22" t="s">
        <v>102</v>
      </c>
      <c r="B19" s="36" t="str">
        <f>IF(B13+B14=0,"",B13+B14)</f>
        <v/>
      </c>
      <c r="C19" s="36" t="str">
        <f t="shared" ref="C19:K19" si="1">IF(C13+C14=0,"",C13+C14)</f>
        <v/>
      </c>
      <c r="D19" s="36" t="str">
        <f t="shared" si="1"/>
        <v/>
      </c>
      <c r="E19" s="36" t="str">
        <f t="shared" si="1"/>
        <v/>
      </c>
      <c r="F19" s="36" t="str">
        <f t="shared" si="1"/>
        <v/>
      </c>
      <c r="G19" s="36" t="str">
        <f t="shared" si="1"/>
        <v/>
      </c>
      <c r="H19" s="36" t="str">
        <f t="shared" si="1"/>
        <v/>
      </c>
      <c r="I19" s="36" t="str">
        <f t="shared" si="1"/>
        <v/>
      </c>
      <c r="J19" s="36" t="str">
        <f t="shared" si="1"/>
        <v/>
      </c>
      <c r="K19" s="36" t="str">
        <f t="shared" si="1"/>
        <v/>
      </c>
    </row>
    <row r="21" spans="1:11" ht="15.75" customHeight="1" x14ac:dyDescent="0.25">
      <c r="A21" s="56" t="s">
        <v>103</v>
      </c>
      <c r="B21" s="34" t="str">
        <f>IFERROR((B18/B19*100),"")</f>
        <v/>
      </c>
      <c r="C21" s="34" t="str">
        <f>IFERROR((C18/C19*100),"")</f>
        <v/>
      </c>
      <c r="D21" s="34" t="str">
        <f t="shared" ref="D21:K21" si="2">IFERROR((D18/D19*100),"")</f>
        <v/>
      </c>
      <c r="E21" s="34" t="str">
        <f t="shared" si="2"/>
        <v/>
      </c>
      <c r="F21" s="34" t="str">
        <f t="shared" si="2"/>
        <v/>
      </c>
      <c r="G21" s="34" t="str">
        <f t="shared" si="2"/>
        <v/>
      </c>
      <c r="H21" s="34" t="str">
        <f t="shared" si="2"/>
        <v/>
      </c>
      <c r="I21" s="34" t="str">
        <f t="shared" si="2"/>
        <v/>
      </c>
      <c r="J21" s="34" t="str">
        <f t="shared" si="2"/>
        <v/>
      </c>
      <c r="K21" s="34" t="str">
        <f t="shared" si="2"/>
        <v/>
      </c>
    </row>
    <row r="22" spans="1:11" x14ac:dyDescent="0.25">
      <c r="A22" s="19" t="s">
        <v>105</v>
      </c>
      <c r="B22" s="23"/>
      <c r="C22" s="23"/>
    </row>
    <row r="23" spans="1:11" x14ac:dyDescent="0.25">
      <c r="A23" s="27" t="s">
        <v>104</v>
      </c>
      <c r="B23" s="28"/>
      <c r="C23" s="28"/>
      <c r="D23" s="28"/>
      <c r="E23" s="28"/>
      <c r="F23" s="28"/>
      <c r="G23" s="28"/>
      <c r="H23" s="27"/>
      <c r="I23" s="27"/>
      <c r="J23" s="27"/>
      <c r="K23" s="27"/>
    </row>
    <row r="24" spans="1:11" ht="15.75" customHeight="1" x14ac:dyDescent="0.25">
      <c r="A24" s="56" t="s">
        <v>106</v>
      </c>
      <c r="B24" s="34" t="str">
        <f>IFERROR((B21*B23/100),"")</f>
        <v/>
      </c>
      <c r="C24" s="34" t="str">
        <f>IFERROR((C21*C23/100),"")</f>
        <v/>
      </c>
      <c r="D24" s="34" t="str">
        <f t="shared" ref="D24:G24" si="3">IFERROR((D21*D23/100),"")</f>
        <v/>
      </c>
      <c r="E24" s="34" t="str">
        <f t="shared" si="3"/>
        <v/>
      </c>
      <c r="F24" s="34" t="str">
        <f t="shared" si="3"/>
        <v/>
      </c>
      <c r="G24" s="34" t="str">
        <f t="shared" si="3"/>
        <v/>
      </c>
      <c r="H24" s="34" t="str">
        <f t="shared" ref="H24" si="4">IFERROR((H21*H23/100),"")</f>
        <v/>
      </c>
      <c r="I24" s="34" t="str">
        <f t="shared" ref="I24" si="5">IFERROR((I21*I23/100),"")</f>
        <v/>
      </c>
      <c r="J24" s="34" t="str">
        <f t="shared" ref="J24" si="6">IFERROR((J21*J23/100),"")</f>
        <v/>
      </c>
      <c r="K24" s="34" t="str">
        <f t="shared" ref="K24" si="7">IFERROR((K21*K23/100),"")</f>
        <v/>
      </c>
    </row>
    <row r="25" spans="1:11" x14ac:dyDescent="0.25">
      <c r="B25" s="23"/>
      <c r="C25" s="23"/>
    </row>
    <row r="26" spans="1:11" x14ac:dyDescent="0.25">
      <c r="A26" s="19" t="s">
        <v>154</v>
      </c>
      <c r="G26" s="19" t="s">
        <v>169</v>
      </c>
    </row>
    <row r="27" spans="1:11" x14ac:dyDescent="0.25">
      <c r="G27" s="25"/>
      <c r="H27" s="19" t="s">
        <v>170</v>
      </c>
    </row>
    <row r="28" spans="1:11" x14ac:dyDescent="0.25">
      <c r="G28" s="28"/>
      <c r="H28" s="19" t="s">
        <v>171</v>
      </c>
    </row>
    <row r="29" spans="1:11" x14ac:dyDescent="0.25">
      <c r="A29" s="32"/>
      <c r="G29" s="36"/>
      <c r="H29" s="19" t="s">
        <v>173</v>
      </c>
    </row>
    <row r="30" spans="1:11" x14ac:dyDescent="0.25">
      <c r="A30" s="39"/>
      <c r="G30" s="34" t="str">
        <f>IFERROR(G28/(#REF!/100),"")</f>
        <v/>
      </c>
      <c r="H30" s="19" t="s">
        <v>174</v>
      </c>
    </row>
  </sheetData>
  <protectedRanges>
    <protectedRange sqref="B6:K10 B13:K17 B23:K23" name="Range1"/>
    <protectedRange sqref="G28" name="Range2_2_1"/>
    <protectedRange sqref="G27" name="Range1_2_1"/>
  </protectedRanges>
  <dataValidations count="3">
    <dataValidation type="whole" operator="greaterThanOrEqual" allowBlank="1" showInputMessage="1" showErrorMessage="1" sqref="B13:K17" xr:uid="{00000000-0002-0000-0C00-000000000000}">
      <formula1>0</formula1>
    </dataValidation>
    <dataValidation type="decimal" allowBlank="1" showInputMessage="1" showErrorMessage="1" sqref="B23:K23" xr:uid="{00000000-0002-0000-0C00-000001000000}">
      <formula1>0</formula1>
      <formula2>100</formula2>
    </dataValidation>
    <dataValidation type="whole" operator="greaterThan" allowBlank="1" showInputMessage="1" showErrorMessage="1" sqref="G28" xr:uid="{00000000-0002-0000-0C00-000002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M36"/>
  <sheetViews>
    <sheetView showGridLines="0" zoomScale="70" zoomScaleNormal="70" workbookViewId="0">
      <selection activeCell="K35" sqref="A1:K35"/>
    </sheetView>
  </sheetViews>
  <sheetFormatPr defaultRowHeight="15" x14ac:dyDescent="0.25"/>
  <cols>
    <col min="1" max="1" width="68.28515625" style="4" customWidth="1"/>
    <col min="2" max="11" width="12.7109375" style="4" customWidth="1"/>
    <col min="12" max="16384" width="9.140625" style="4"/>
  </cols>
  <sheetData>
    <row r="1" spans="1:13" ht="65.099999999999994" customHeight="1" x14ac:dyDescent="0.25">
      <c r="A1" s="80"/>
    </row>
    <row r="2" spans="1:13" x14ac:dyDescent="0.25">
      <c r="A2" s="80" t="s">
        <v>68</v>
      </c>
      <c r="B2" s="4" t="str">
        <f>IF('Pilot destinacija'!B6="","",'Pilot destinacija'!B6)</f>
        <v/>
      </c>
    </row>
    <row r="4" spans="1:13" x14ac:dyDescent="0.25">
      <c r="A4" s="81" t="s">
        <v>76</v>
      </c>
      <c r="B4" s="82"/>
      <c r="C4" s="82"/>
      <c r="D4" s="82"/>
      <c r="E4" s="82"/>
      <c r="F4" s="82"/>
      <c r="G4" s="82"/>
      <c r="H4" s="82"/>
      <c r="I4" s="70"/>
    </row>
    <row r="5" spans="1:13" s="70" customFormat="1" x14ac:dyDescent="0.25">
      <c r="A5" s="83"/>
      <c r="B5" s="11" t="s">
        <v>44</v>
      </c>
      <c r="C5" s="11" t="s">
        <v>48</v>
      </c>
      <c r="D5" s="11" t="s">
        <v>49</v>
      </c>
      <c r="E5" s="11" t="s">
        <v>50</v>
      </c>
      <c r="F5" s="11" t="s">
        <v>51</v>
      </c>
      <c r="G5" s="11" t="s">
        <v>52</v>
      </c>
      <c r="H5" s="11" t="s">
        <v>137</v>
      </c>
      <c r="I5" s="11" t="s">
        <v>138</v>
      </c>
      <c r="J5" s="11" t="s">
        <v>139</v>
      </c>
      <c r="K5" s="11" t="s">
        <v>140</v>
      </c>
    </row>
    <row r="6" spans="1:13" x14ac:dyDescent="0.25">
      <c r="A6" s="78" t="s">
        <v>55</v>
      </c>
      <c r="B6" s="84"/>
      <c r="C6" s="84"/>
      <c r="D6" s="84"/>
      <c r="E6" s="84"/>
      <c r="F6" s="84"/>
      <c r="G6" s="84"/>
      <c r="H6" s="85"/>
      <c r="I6" s="85"/>
      <c r="J6" s="85"/>
      <c r="K6" s="85"/>
    </row>
    <row r="7" spans="1:13" x14ac:dyDescent="0.25">
      <c r="A7" s="78" t="s">
        <v>56</v>
      </c>
      <c r="B7" s="84"/>
      <c r="C7" s="84"/>
      <c r="D7" s="84"/>
      <c r="E7" s="84"/>
      <c r="F7" s="84"/>
      <c r="G7" s="84"/>
      <c r="H7" s="85"/>
      <c r="I7" s="85"/>
      <c r="J7" s="85"/>
      <c r="K7" s="85"/>
    </row>
    <row r="8" spans="1:13" x14ac:dyDescent="0.25">
      <c r="A8" s="78" t="s">
        <v>54</v>
      </c>
      <c r="B8" s="84"/>
      <c r="C8" s="84"/>
      <c r="D8" s="84"/>
      <c r="E8" s="84"/>
      <c r="F8" s="84"/>
      <c r="G8" s="84"/>
      <c r="H8" s="85"/>
      <c r="I8" s="85"/>
      <c r="J8" s="85"/>
      <c r="K8" s="85"/>
    </row>
    <row r="9" spans="1:13" x14ac:dyDescent="0.25">
      <c r="A9" s="78" t="s">
        <v>58</v>
      </c>
      <c r="B9" s="84"/>
      <c r="C9" s="84"/>
      <c r="D9" s="84"/>
      <c r="E9" s="84"/>
      <c r="F9" s="84"/>
      <c r="G9" s="84"/>
      <c r="H9" s="85"/>
      <c r="I9" s="85"/>
      <c r="J9" s="85"/>
      <c r="K9" s="85"/>
    </row>
    <row r="10" spans="1:13" x14ac:dyDescent="0.25">
      <c r="A10" s="78" t="s">
        <v>57</v>
      </c>
      <c r="B10" s="84"/>
      <c r="C10" s="84"/>
      <c r="D10" s="84"/>
      <c r="E10" s="84"/>
      <c r="F10" s="84"/>
      <c r="G10" s="84"/>
      <c r="H10" s="85"/>
      <c r="I10" s="85"/>
      <c r="J10" s="85"/>
      <c r="K10" s="85"/>
    </row>
    <row r="11" spans="1:13" x14ac:dyDescent="0.25">
      <c r="J11" s="70"/>
      <c r="K11" s="70"/>
      <c r="L11" s="70"/>
      <c r="M11" s="70"/>
    </row>
    <row r="12" spans="1:13" x14ac:dyDescent="0.25">
      <c r="A12" s="83"/>
      <c r="B12" s="87" t="s">
        <v>44</v>
      </c>
      <c r="C12" s="87" t="s">
        <v>48</v>
      </c>
      <c r="D12" s="87" t="s">
        <v>49</v>
      </c>
      <c r="E12" s="87" t="s">
        <v>50</v>
      </c>
      <c r="F12" s="87" t="s">
        <v>51</v>
      </c>
      <c r="G12" s="87" t="s">
        <v>52</v>
      </c>
      <c r="H12" s="11" t="s">
        <v>137</v>
      </c>
      <c r="I12" s="11" t="s">
        <v>138</v>
      </c>
      <c r="J12" s="11" t="s">
        <v>139</v>
      </c>
      <c r="K12" s="11" t="s">
        <v>140</v>
      </c>
      <c r="L12" s="70"/>
      <c r="M12" s="70"/>
    </row>
    <row r="13" spans="1:13" x14ac:dyDescent="0.25">
      <c r="A13" s="88" t="s">
        <v>118</v>
      </c>
      <c r="B13" s="89"/>
      <c r="C13" s="89"/>
      <c r="D13" s="89"/>
      <c r="E13" s="89"/>
      <c r="F13" s="89"/>
      <c r="G13" s="89"/>
      <c r="H13" s="88"/>
      <c r="I13" s="88"/>
      <c r="J13" s="88"/>
      <c r="K13" s="97"/>
      <c r="L13" s="104"/>
      <c r="M13" s="70"/>
    </row>
    <row r="14" spans="1:13" x14ac:dyDescent="0.25">
      <c r="A14" s="88" t="s">
        <v>119</v>
      </c>
      <c r="B14" s="89"/>
      <c r="C14" s="89"/>
      <c r="D14" s="89"/>
      <c r="E14" s="89"/>
      <c r="F14" s="89"/>
      <c r="G14" s="89"/>
      <c r="H14" s="88"/>
      <c r="I14" s="88"/>
      <c r="J14" s="88"/>
      <c r="K14" s="97"/>
      <c r="L14" s="104"/>
      <c r="M14" s="70"/>
    </row>
    <row r="15" spans="1:13" x14ac:dyDescent="0.25">
      <c r="A15" s="65" t="s">
        <v>28</v>
      </c>
      <c r="B15" s="100" t="str">
        <f>IF('S2'!B13=0,"",'S2'!B13)</f>
        <v/>
      </c>
      <c r="C15" s="100" t="str">
        <f>IF('S2'!C13=0,"",'S2'!C13)</f>
        <v/>
      </c>
      <c r="D15" s="100" t="str">
        <f>IF('S2'!D13=0,"",'S2'!D13)</f>
        <v/>
      </c>
      <c r="E15" s="100" t="str">
        <f>IF('S2'!E13=0,"",'S2'!E13)</f>
        <v/>
      </c>
      <c r="F15" s="100" t="str">
        <f>IF('S2'!F13=0,"",'S2'!F13)</f>
        <v/>
      </c>
      <c r="G15" s="100" t="str">
        <f>IF('S2'!G13=0,"",'S2'!G13)</f>
        <v/>
      </c>
      <c r="H15" s="100" t="str">
        <f>IF('S2'!H13=0,"",'S2'!H13)</f>
        <v/>
      </c>
      <c r="I15" s="100" t="str">
        <f>IF('S2'!I13=0,"",'S2'!I13)</f>
        <v/>
      </c>
      <c r="J15" s="100" t="str">
        <f>IF('S2'!J13=0,"",'S2'!J13)</f>
        <v/>
      </c>
      <c r="K15" s="100" t="str">
        <f>IF('S2'!K13=0,"",'S2'!K13)</f>
        <v/>
      </c>
      <c r="L15" s="70"/>
      <c r="M15" s="70"/>
    </row>
    <row r="16" spans="1:13" x14ac:dyDescent="0.25">
      <c r="A16" s="65" t="s">
        <v>133</v>
      </c>
      <c r="B16" s="94" t="str">
        <f>IFERROR(B15*31,"")</f>
        <v/>
      </c>
      <c r="C16" s="94" t="str">
        <f t="shared" ref="C16:K16" si="0">IFERROR(C15*31,"")</f>
        <v/>
      </c>
      <c r="D16" s="94" t="str">
        <f t="shared" si="0"/>
        <v/>
      </c>
      <c r="E16" s="94" t="str">
        <f t="shared" si="0"/>
        <v/>
      </c>
      <c r="F16" s="94" t="str">
        <f t="shared" si="0"/>
        <v/>
      </c>
      <c r="G16" s="94" t="str">
        <f t="shared" si="0"/>
        <v/>
      </c>
      <c r="H16" s="94" t="str">
        <f t="shared" si="0"/>
        <v/>
      </c>
      <c r="I16" s="94" t="str">
        <f t="shared" si="0"/>
        <v/>
      </c>
      <c r="J16" s="94" t="str">
        <f t="shared" si="0"/>
        <v/>
      </c>
      <c r="K16" s="94" t="str">
        <f t="shared" si="0"/>
        <v/>
      </c>
      <c r="L16" s="70"/>
      <c r="M16" s="70"/>
    </row>
    <row r="17" spans="1:13" x14ac:dyDescent="0.25">
      <c r="A17" s="83" t="s">
        <v>112</v>
      </c>
      <c r="B17" s="91" t="str">
        <f>'O2'!B17</f>
        <v/>
      </c>
      <c r="C17" s="91" t="str">
        <f>'O2'!C17</f>
        <v/>
      </c>
      <c r="D17" s="91" t="str">
        <f>'O2'!D17</f>
        <v/>
      </c>
      <c r="E17" s="91" t="str">
        <f>'O2'!E17</f>
        <v/>
      </c>
      <c r="F17" s="91" t="str">
        <f>'O2'!F17</f>
        <v/>
      </c>
      <c r="G17" s="91" t="str">
        <f>'O2'!G17</f>
        <v/>
      </c>
      <c r="H17" s="91" t="str">
        <f>'O2'!H17</f>
        <v/>
      </c>
      <c r="I17" s="91" t="str">
        <f>'O2'!I17</f>
        <v/>
      </c>
      <c r="J17" s="91" t="str">
        <f>'O2'!J17</f>
        <v/>
      </c>
      <c r="K17" s="91" t="str">
        <f>'O2'!K17</f>
        <v/>
      </c>
      <c r="L17" s="70"/>
      <c r="M17" s="70"/>
    </row>
    <row r="18" spans="1:13" x14ac:dyDescent="0.25">
      <c r="A18" s="83" t="s">
        <v>113</v>
      </c>
      <c r="B18" s="91" t="str">
        <f>'O2'!B18</f>
        <v/>
      </c>
      <c r="C18" s="91"/>
      <c r="D18" s="91"/>
      <c r="E18" s="91"/>
      <c r="F18" s="91"/>
      <c r="G18" s="91"/>
      <c r="H18" s="65"/>
      <c r="I18" s="65"/>
      <c r="J18" s="65"/>
      <c r="K18" s="65"/>
    </row>
    <row r="19" spans="1:13" x14ac:dyDescent="0.25">
      <c r="A19" s="83" t="s">
        <v>122</v>
      </c>
      <c r="B19" s="91" t="str">
        <f>IFERROR((B16*31)+B17,"")</f>
        <v/>
      </c>
      <c r="C19" s="91" t="str">
        <f t="shared" ref="C19:K19" si="1">IFERROR((C16*31)+C17,"")</f>
        <v/>
      </c>
      <c r="D19" s="91" t="str">
        <f t="shared" si="1"/>
        <v/>
      </c>
      <c r="E19" s="91" t="str">
        <f t="shared" si="1"/>
        <v/>
      </c>
      <c r="F19" s="91" t="str">
        <f t="shared" si="1"/>
        <v/>
      </c>
      <c r="G19" s="91" t="str">
        <f t="shared" si="1"/>
        <v/>
      </c>
      <c r="H19" s="91" t="str">
        <f t="shared" si="1"/>
        <v/>
      </c>
      <c r="I19" s="91" t="str">
        <f t="shared" si="1"/>
        <v/>
      </c>
      <c r="J19" s="91" t="str">
        <f t="shared" si="1"/>
        <v/>
      </c>
      <c r="K19" s="91" t="str">
        <f t="shared" si="1"/>
        <v/>
      </c>
    </row>
    <row r="20" spans="1:13" x14ac:dyDescent="0.25">
      <c r="A20" s="83" t="s">
        <v>123</v>
      </c>
      <c r="B20" s="91" t="str">
        <f>IFERROR((B16*31)+B18,"")</f>
        <v/>
      </c>
      <c r="C20" s="91" t="str">
        <f t="shared" ref="C20:K20" si="2">IFERROR((C16*31)+C18,"")</f>
        <v/>
      </c>
      <c r="D20" s="91" t="str">
        <f t="shared" si="2"/>
        <v/>
      </c>
      <c r="E20" s="91" t="str">
        <f t="shared" si="2"/>
        <v/>
      </c>
      <c r="F20" s="91" t="str">
        <f t="shared" si="2"/>
        <v/>
      </c>
      <c r="G20" s="91" t="str">
        <f t="shared" si="2"/>
        <v/>
      </c>
      <c r="H20" s="91" t="str">
        <f t="shared" si="2"/>
        <v/>
      </c>
      <c r="I20" s="91" t="str">
        <f t="shared" si="2"/>
        <v/>
      </c>
      <c r="J20" s="91" t="str">
        <f t="shared" si="2"/>
        <v/>
      </c>
      <c r="K20" s="91" t="str">
        <f t="shared" si="2"/>
        <v/>
      </c>
    </row>
    <row r="21" spans="1:13" x14ac:dyDescent="0.25">
      <c r="A21" s="83" t="s">
        <v>120</v>
      </c>
      <c r="B21" s="105" t="str">
        <f>IFERROR(B13/B19,"")</f>
        <v/>
      </c>
      <c r="C21" s="105" t="str">
        <f t="shared" ref="C21:K21" si="3">IFERROR(C13/C19,"")</f>
        <v/>
      </c>
      <c r="D21" s="105" t="str">
        <f t="shared" si="3"/>
        <v/>
      </c>
      <c r="E21" s="105" t="str">
        <f t="shared" si="3"/>
        <v/>
      </c>
      <c r="F21" s="105" t="str">
        <f t="shared" si="3"/>
        <v/>
      </c>
      <c r="G21" s="105" t="str">
        <f t="shared" si="3"/>
        <v/>
      </c>
      <c r="H21" s="105" t="str">
        <f t="shared" si="3"/>
        <v/>
      </c>
      <c r="I21" s="105" t="str">
        <f t="shared" si="3"/>
        <v/>
      </c>
      <c r="J21" s="105" t="str">
        <f t="shared" si="3"/>
        <v/>
      </c>
      <c r="K21" s="105" t="str">
        <f t="shared" si="3"/>
        <v/>
      </c>
    </row>
    <row r="22" spans="1:13" x14ac:dyDescent="0.25">
      <c r="A22" s="83" t="s">
        <v>121</v>
      </c>
      <c r="B22" s="94" t="str">
        <f>IFERROR(B14/B20,"")</f>
        <v/>
      </c>
      <c r="C22" s="94" t="str">
        <f t="shared" ref="C22:K22" si="4">IFERROR(C14/C20,"")</f>
        <v/>
      </c>
      <c r="D22" s="94" t="str">
        <f t="shared" si="4"/>
        <v/>
      </c>
      <c r="E22" s="94" t="str">
        <f t="shared" si="4"/>
        <v/>
      </c>
      <c r="F22" s="94" t="str">
        <f t="shared" si="4"/>
        <v/>
      </c>
      <c r="G22" s="94" t="str">
        <f t="shared" si="4"/>
        <v/>
      </c>
      <c r="H22" s="94" t="str">
        <f t="shared" si="4"/>
        <v/>
      </c>
      <c r="I22" s="94" t="str">
        <f t="shared" si="4"/>
        <v/>
      </c>
      <c r="J22" s="94" t="str">
        <f t="shared" si="4"/>
        <v/>
      </c>
      <c r="K22" s="94" t="str">
        <f t="shared" si="4"/>
        <v/>
      </c>
    </row>
    <row r="23" spans="1:13" x14ac:dyDescent="0.25">
      <c r="A23" s="83" t="s">
        <v>162</v>
      </c>
      <c r="B23" s="94" t="str">
        <f>IF(B14-B13=0,"",B14-B13)</f>
        <v/>
      </c>
      <c r="C23" s="94" t="str">
        <f t="shared" ref="C23:K23" si="5">IF(C14-C13=0,"",C14-C13)</f>
        <v/>
      </c>
      <c r="D23" s="94" t="str">
        <f t="shared" si="5"/>
        <v/>
      </c>
      <c r="E23" s="94" t="str">
        <f t="shared" si="5"/>
        <v/>
      </c>
      <c r="F23" s="94" t="str">
        <f t="shared" si="5"/>
        <v/>
      </c>
      <c r="G23" s="94" t="str">
        <f t="shared" si="5"/>
        <v/>
      </c>
      <c r="H23" s="94" t="str">
        <f t="shared" si="5"/>
        <v/>
      </c>
      <c r="I23" s="94" t="str">
        <f t="shared" si="5"/>
        <v/>
      </c>
      <c r="J23" s="94" t="str">
        <f t="shared" si="5"/>
        <v/>
      </c>
      <c r="K23" s="94" t="str">
        <f t="shared" si="5"/>
        <v/>
      </c>
    </row>
    <row r="24" spans="1:13" x14ac:dyDescent="0.25">
      <c r="A24" s="83" t="s">
        <v>134</v>
      </c>
      <c r="B24" s="94" t="str">
        <f>IFERROR(B13-(B17*B26),"")</f>
        <v/>
      </c>
      <c r="C24" s="94" t="str">
        <f t="shared" ref="C24:K24" si="6">IFERROR(C13-(C17*C26),"")</f>
        <v/>
      </c>
      <c r="D24" s="94" t="str">
        <f t="shared" si="6"/>
        <v/>
      </c>
      <c r="E24" s="94" t="str">
        <f t="shared" si="6"/>
        <v/>
      </c>
      <c r="F24" s="94" t="str">
        <f t="shared" si="6"/>
        <v/>
      </c>
      <c r="G24" s="94" t="str">
        <f t="shared" si="6"/>
        <v/>
      </c>
      <c r="H24" s="94" t="str">
        <f t="shared" si="6"/>
        <v/>
      </c>
      <c r="I24" s="94" t="str">
        <f t="shared" si="6"/>
        <v/>
      </c>
      <c r="J24" s="94" t="str">
        <f t="shared" si="6"/>
        <v/>
      </c>
      <c r="K24" s="94" t="str">
        <f t="shared" si="6"/>
        <v/>
      </c>
    </row>
    <row r="25" spans="1:13" x14ac:dyDescent="0.25">
      <c r="A25" s="83" t="s">
        <v>126</v>
      </c>
      <c r="B25" s="91" t="str">
        <f>IFERROR(B18-B17,"")</f>
        <v/>
      </c>
      <c r="C25" s="91" t="str">
        <f t="shared" ref="C25:K25" si="7">IFERROR(C18-C17,"")</f>
        <v/>
      </c>
      <c r="D25" s="91" t="str">
        <f t="shared" si="7"/>
        <v/>
      </c>
      <c r="E25" s="91" t="str">
        <f t="shared" si="7"/>
        <v/>
      </c>
      <c r="F25" s="91" t="str">
        <f t="shared" si="7"/>
        <v/>
      </c>
      <c r="G25" s="91" t="str">
        <f t="shared" si="7"/>
        <v/>
      </c>
      <c r="H25" s="91" t="str">
        <f t="shared" si="7"/>
        <v/>
      </c>
      <c r="I25" s="91" t="str">
        <f t="shared" si="7"/>
        <v/>
      </c>
      <c r="J25" s="91" t="str">
        <f t="shared" si="7"/>
        <v/>
      </c>
      <c r="K25" s="91" t="str">
        <f t="shared" si="7"/>
        <v/>
      </c>
    </row>
    <row r="26" spans="1:13" x14ac:dyDescent="0.25">
      <c r="A26" s="83" t="s">
        <v>135</v>
      </c>
      <c r="B26" s="94" t="str">
        <f>IFERROR(B23/B25,"")</f>
        <v/>
      </c>
      <c r="C26" s="94" t="str">
        <f t="shared" ref="C26:K26" si="8">IFERROR(C23/C25,"")</f>
        <v/>
      </c>
      <c r="D26" s="94" t="str">
        <f t="shared" si="8"/>
        <v/>
      </c>
      <c r="E26" s="94" t="str">
        <f t="shared" si="8"/>
        <v/>
      </c>
      <c r="F26" s="94" t="str">
        <f t="shared" si="8"/>
        <v/>
      </c>
      <c r="G26" s="94" t="str">
        <f t="shared" si="8"/>
        <v/>
      </c>
      <c r="H26" s="94" t="str">
        <f t="shared" si="8"/>
        <v/>
      </c>
      <c r="I26" s="94" t="str">
        <f t="shared" si="8"/>
        <v/>
      </c>
      <c r="J26" s="94" t="str">
        <f t="shared" si="8"/>
        <v/>
      </c>
      <c r="K26" s="94" t="str">
        <f t="shared" si="8"/>
        <v/>
      </c>
    </row>
    <row r="27" spans="1:13" x14ac:dyDescent="0.25">
      <c r="A27" s="83" t="s">
        <v>136</v>
      </c>
      <c r="B27" s="94" t="str">
        <f>IFERROR(B24/B16,"")</f>
        <v/>
      </c>
      <c r="C27" s="94" t="str">
        <f t="shared" ref="C27:K27" si="9">IFERROR(C24/C16,"")</f>
        <v/>
      </c>
      <c r="D27" s="94" t="str">
        <f t="shared" si="9"/>
        <v/>
      </c>
      <c r="E27" s="94" t="str">
        <f t="shared" si="9"/>
        <v/>
      </c>
      <c r="F27" s="94" t="str">
        <f t="shared" si="9"/>
        <v/>
      </c>
      <c r="G27" s="94" t="str">
        <f t="shared" si="9"/>
        <v/>
      </c>
      <c r="H27" s="94" t="str">
        <f t="shared" si="9"/>
        <v/>
      </c>
      <c r="I27" s="94" t="str">
        <f t="shared" si="9"/>
        <v/>
      </c>
      <c r="J27" s="94" t="str">
        <f t="shared" si="9"/>
        <v/>
      </c>
      <c r="K27" s="94" t="str">
        <f t="shared" si="9"/>
        <v/>
      </c>
    </row>
    <row r="29" spans="1:13" ht="15.75" customHeight="1" x14ac:dyDescent="0.25">
      <c r="A29" s="106" t="s">
        <v>95</v>
      </c>
      <c r="B29" s="107" t="str">
        <f>IFERROR(B26/B27,"")</f>
        <v/>
      </c>
      <c r="C29" s="107" t="str">
        <f t="shared" ref="C29:K29" si="10">IFERROR(C26/C27,"")</f>
        <v/>
      </c>
      <c r="D29" s="107" t="str">
        <f t="shared" si="10"/>
        <v/>
      </c>
      <c r="E29" s="107" t="str">
        <f t="shared" si="10"/>
        <v/>
      </c>
      <c r="F29" s="107" t="str">
        <f t="shared" si="10"/>
        <v/>
      </c>
      <c r="G29" s="107" t="str">
        <f t="shared" si="10"/>
        <v/>
      </c>
      <c r="H29" s="107" t="str">
        <f t="shared" si="10"/>
        <v/>
      </c>
      <c r="I29" s="107" t="str">
        <f t="shared" si="10"/>
        <v/>
      </c>
      <c r="J29" s="107" t="str">
        <f t="shared" si="10"/>
        <v/>
      </c>
      <c r="K29" s="107" t="str">
        <f t="shared" si="10"/>
        <v/>
      </c>
    </row>
    <row r="31" spans="1:13" x14ac:dyDescent="0.25">
      <c r="A31" s="4" t="s">
        <v>161</v>
      </c>
      <c r="G31" s="19" t="s">
        <v>169</v>
      </c>
      <c r="H31" s="19"/>
    </row>
    <row r="32" spans="1:13" x14ac:dyDescent="0.25">
      <c r="G32" s="25"/>
      <c r="H32" s="19" t="s">
        <v>170</v>
      </c>
    </row>
    <row r="33" spans="1:8" x14ac:dyDescent="0.25">
      <c r="A33" s="3"/>
      <c r="G33" s="28"/>
      <c r="H33" s="19" t="s">
        <v>171</v>
      </c>
    </row>
    <row r="34" spans="1:8" x14ac:dyDescent="0.25">
      <c r="A34" s="3"/>
      <c r="G34" s="36"/>
      <c r="H34" s="19" t="s">
        <v>173</v>
      </c>
    </row>
    <row r="35" spans="1:8" x14ac:dyDescent="0.25">
      <c r="A35" s="3"/>
      <c r="G35" s="34" t="str">
        <f>IFERROR(G33/(#REF!/100),"")</f>
        <v/>
      </c>
      <c r="H35" s="19" t="s">
        <v>174</v>
      </c>
    </row>
    <row r="36" spans="1:8" x14ac:dyDescent="0.25">
      <c r="A36" s="3"/>
    </row>
  </sheetData>
  <protectedRanges>
    <protectedRange sqref="G33" name="Range2_2_1"/>
    <protectedRange sqref="G32" name="Range1_2_1"/>
  </protectedRanges>
  <dataValidations count="1">
    <dataValidation type="whole" operator="greaterThan" allowBlank="1" showInputMessage="1" showErrorMessage="1" sqref="G33" xr:uid="{00000000-0002-0000-0D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K22"/>
  <sheetViews>
    <sheetView showGridLines="0" zoomScale="70" zoomScaleNormal="70" workbookViewId="0">
      <selection activeCell="K22" sqref="A1:K22"/>
    </sheetView>
  </sheetViews>
  <sheetFormatPr defaultRowHeight="15" x14ac:dyDescent="0.25"/>
  <cols>
    <col min="1" max="1" width="97.425781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54" t="s">
        <v>77</v>
      </c>
      <c r="B4" s="21"/>
      <c r="C4" s="21"/>
      <c r="D4" s="21"/>
      <c r="E4" s="21"/>
      <c r="F4" s="21"/>
      <c r="G4" s="21"/>
      <c r="H4" s="21"/>
      <c r="I4" s="21"/>
      <c r="J4" s="23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41" t="s">
        <v>138</v>
      </c>
      <c r="J5" s="41" t="s">
        <v>139</v>
      </c>
      <c r="K5" s="41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58"/>
      <c r="B12" s="59" t="s">
        <v>44</v>
      </c>
      <c r="C12" s="59" t="s">
        <v>48</v>
      </c>
      <c r="D12" s="59" t="s">
        <v>49</v>
      </c>
      <c r="E12" s="59" t="s">
        <v>50</v>
      </c>
      <c r="F12" s="59" t="s">
        <v>51</v>
      </c>
      <c r="G12" s="59" t="s">
        <v>52</v>
      </c>
      <c r="H12" s="41" t="s">
        <v>137</v>
      </c>
      <c r="I12" s="41" t="s">
        <v>138</v>
      </c>
      <c r="J12" s="41" t="s">
        <v>139</v>
      </c>
      <c r="K12" s="41" t="s">
        <v>140</v>
      </c>
    </row>
    <row r="13" spans="1:11" x14ac:dyDescent="0.25">
      <c r="A13" s="60" t="s">
        <v>87</v>
      </c>
      <c r="B13" s="61"/>
      <c r="C13" s="61"/>
      <c r="D13" s="61"/>
      <c r="E13" s="61"/>
      <c r="F13" s="61"/>
      <c r="G13" s="61"/>
      <c r="H13" s="27"/>
      <c r="I13" s="27"/>
      <c r="J13" s="27"/>
      <c r="K13" s="27"/>
    </row>
    <row r="14" spans="1:11" ht="15" customHeight="1" x14ac:dyDescent="0.25">
      <c r="A14" s="60" t="s">
        <v>88</v>
      </c>
      <c r="B14" s="61"/>
      <c r="C14" s="61"/>
      <c r="D14" s="61"/>
      <c r="E14" s="61"/>
      <c r="F14" s="61"/>
      <c r="G14" s="61"/>
      <c r="H14" s="27"/>
      <c r="I14" s="27"/>
      <c r="J14" s="27"/>
      <c r="K14" s="27"/>
    </row>
    <row r="16" spans="1:11" x14ac:dyDescent="0.25">
      <c r="A16" s="33" t="s">
        <v>41</v>
      </c>
      <c r="B16" s="34" t="str">
        <f>IFERROR((B14/B13*100),"")</f>
        <v/>
      </c>
      <c r="C16" s="34" t="str">
        <f t="shared" ref="C16:K16" si="0">IFERROR((C14/C13*100),"")</f>
        <v/>
      </c>
      <c r="D16" s="34" t="str">
        <f t="shared" si="0"/>
        <v/>
      </c>
      <c r="E16" s="34" t="str">
        <f t="shared" si="0"/>
        <v/>
      </c>
      <c r="F16" s="34" t="str">
        <f t="shared" si="0"/>
        <v/>
      </c>
      <c r="G16" s="34" t="str">
        <f t="shared" si="0"/>
        <v/>
      </c>
      <c r="H16" s="34" t="str">
        <f t="shared" si="0"/>
        <v/>
      </c>
      <c r="I16" s="34" t="str">
        <f t="shared" si="0"/>
        <v/>
      </c>
      <c r="J16" s="34" t="str">
        <f t="shared" si="0"/>
        <v/>
      </c>
      <c r="K16" s="34" t="str">
        <f t="shared" si="0"/>
        <v/>
      </c>
    </row>
    <row r="18" spans="1:8" x14ac:dyDescent="0.25">
      <c r="A18" s="19" t="s">
        <v>157</v>
      </c>
      <c r="G18" s="19" t="s">
        <v>169</v>
      </c>
    </row>
    <row r="19" spans="1:8" x14ac:dyDescent="0.25">
      <c r="A19" s="32" t="s">
        <v>155</v>
      </c>
      <c r="G19" s="25"/>
      <c r="H19" s="19" t="s">
        <v>170</v>
      </c>
    </row>
    <row r="20" spans="1:8" x14ac:dyDescent="0.25">
      <c r="A20" s="32"/>
      <c r="G20" s="28"/>
      <c r="H20" s="19" t="s">
        <v>171</v>
      </c>
    </row>
    <row r="21" spans="1:8" x14ac:dyDescent="0.25">
      <c r="A21" s="19" t="s">
        <v>156</v>
      </c>
      <c r="G21" s="36"/>
      <c r="H21" s="19" t="s">
        <v>173</v>
      </c>
    </row>
    <row r="22" spans="1:8" x14ac:dyDescent="0.25">
      <c r="G22" s="34" t="str">
        <f>IFERROR(G20/(#REF!/100),"")</f>
        <v/>
      </c>
      <c r="H22" s="19" t="s">
        <v>174</v>
      </c>
    </row>
  </sheetData>
  <protectedRanges>
    <protectedRange sqref="B6:K10 B13:K14" name="Range1"/>
    <protectedRange sqref="G20" name="Range2_2_1"/>
    <protectedRange sqref="G19" name="Range1_2_1"/>
  </protectedRanges>
  <dataValidations disablePrompts="1" count="2">
    <dataValidation type="whole" operator="greaterThanOrEqual" allowBlank="1" showInputMessage="1" showErrorMessage="1" sqref="B13:K14" xr:uid="{00000000-0002-0000-0E00-000000000000}">
      <formula1>0</formula1>
    </dataValidation>
    <dataValidation type="whole" operator="greaterThan" allowBlank="1" showInputMessage="1" showErrorMessage="1" sqref="G20" xr:uid="{00000000-0002-0000-0E00-000001000000}">
      <formula1>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249977111117893"/>
    <pageSetUpPr fitToPage="1"/>
  </sheetPr>
  <dimension ref="A1:K23"/>
  <sheetViews>
    <sheetView showGridLines="0" zoomScale="70" zoomScaleNormal="70" workbookViewId="0">
      <selection activeCell="K23" sqref="A1:K23"/>
    </sheetView>
  </sheetViews>
  <sheetFormatPr defaultRowHeight="15" x14ac:dyDescent="0.25"/>
  <cols>
    <col min="1" max="1" width="102.1406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21" t="s">
        <v>62</v>
      </c>
      <c r="B4" s="21"/>
      <c r="C4" s="21"/>
      <c r="D4" s="21"/>
      <c r="E4" s="21"/>
      <c r="F4" s="21"/>
      <c r="G4" s="21"/>
      <c r="H4" s="21"/>
      <c r="I4" s="23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41" t="s">
        <v>138</v>
      </c>
      <c r="J5" s="41" t="s">
        <v>139</v>
      </c>
      <c r="K5" s="41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58"/>
      <c r="B12" s="59" t="s">
        <v>44</v>
      </c>
      <c r="C12" s="59" t="s">
        <v>48</v>
      </c>
      <c r="D12" s="59" t="s">
        <v>49</v>
      </c>
      <c r="E12" s="59" t="s">
        <v>50</v>
      </c>
      <c r="F12" s="59" t="s">
        <v>51</v>
      </c>
      <c r="G12" s="59" t="s">
        <v>52</v>
      </c>
      <c r="H12" s="41" t="s">
        <v>137</v>
      </c>
      <c r="I12" s="41" t="s">
        <v>138</v>
      </c>
      <c r="J12" s="41" t="s">
        <v>139</v>
      </c>
      <c r="K12" s="41" t="s">
        <v>140</v>
      </c>
    </row>
    <row r="13" spans="1:11" x14ac:dyDescent="0.25">
      <c r="A13" s="61" t="s">
        <v>43</v>
      </c>
      <c r="B13" s="61"/>
      <c r="C13" s="61"/>
      <c r="D13" s="61"/>
      <c r="E13" s="61"/>
      <c r="F13" s="61"/>
      <c r="G13" s="61"/>
      <c r="H13" s="27"/>
      <c r="I13" s="27"/>
      <c r="J13" s="27"/>
      <c r="K13" s="27"/>
    </row>
    <row r="14" spans="1:11" ht="15" customHeight="1" x14ac:dyDescent="0.25">
      <c r="A14" s="61" t="s">
        <v>34</v>
      </c>
      <c r="B14" s="61"/>
      <c r="C14" s="61"/>
      <c r="D14" s="61"/>
      <c r="E14" s="61"/>
      <c r="F14" s="61"/>
      <c r="G14" s="61"/>
      <c r="H14" s="27"/>
      <c r="I14" s="27"/>
      <c r="J14" s="27"/>
      <c r="K14" s="27"/>
    </row>
    <row r="15" spans="1:11" ht="15" customHeight="1" x14ac:dyDescent="0.25">
      <c r="A15" s="58" t="s">
        <v>35</v>
      </c>
      <c r="B15" s="58" t="str">
        <f>IF(B14/100=0,"",B14/100)</f>
        <v/>
      </c>
      <c r="C15" s="58" t="str">
        <f t="shared" ref="C15:K15" si="0">IF(C14/100=0,"",C14/100)</f>
        <v/>
      </c>
      <c r="D15" s="58" t="str">
        <f t="shared" si="0"/>
        <v/>
      </c>
      <c r="E15" s="58" t="str">
        <f t="shared" si="0"/>
        <v/>
      </c>
      <c r="F15" s="58" t="str">
        <f t="shared" si="0"/>
        <v/>
      </c>
      <c r="G15" s="58" t="str">
        <f t="shared" si="0"/>
        <v/>
      </c>
      <c r="H15" s="58" t="str">
        <f t="shared" si="0"/>
        <v/>
      </c>
      <c r="I15" s="58" t="str">
        <f t="shared" si="0"/>
        <v/>
      </c>
      <c r="J15" s="58" t="str">
        <f t="shared" si="0"/>
        <v/>
      </c>
      <c r="K15" s="58" t="str">
        <f t="shared" si="0"/>
        <v/>
      </c>
    </row>
    <row r="17" spans="1:11" ht="15" customHeight="1" x14ac:dyDescent="0.25">
      <c r="A17" s="62" t="s">
        <v>89</v>
      </c>
      <c r="B17" s="63" t="str">
        <f>IFERROR((B15/B13*100),"")</f>
        <v/>
      </c>
      <c r="C17" s="63" t="str">
        <f t="shared" ref="C17:K17" si="1">IFERROR((C15/C13*100),"")</f>
        <v/>
      </c>
      <c r="D17" s="63" t="str">
        <f t="shared" si="1"/>
        <v/>
      </c>
      <c r="E17" s="63" t="str">
        <f t="shared" si="1"/>
        <v/>
      </c>
      <c r="F17" s="63" t="str">
        <f t="shared" si="1"/>
        <v/>
      </c>
      <c r="G17" s="63" t="str">
        <f t="shared" si="1"/>
        <v/>
      </c>
      <c r="H17" s="63" t="str">
        <f t="shared" si="1"/>
        <v/>
      </c>
      <c r="I17" s="63" t="str">
        <f t="shared" si="1"/>
        <v/>
      </c>
      <c r="J17" s="63" t="str">
        <f t="shared" si="1"/>
        <v/>
      </c>
      <c r="K17" s="63" t="str">
        <f t="shared" si="1"/>
        <v/>
      </c>
    </row>
    <row r="19" spans="1:11" x14ac:dyDescent="0.25">
      <c r="A19" s="19" t="s">
        <v>153</v>
      </c>
      <c r="G19" s="19" t="s">
        <v>169</v>
      </c>
    </row>
    <row r="20" spans="1:11" x14ac:dyDescent="0.25">
      <c r="A20" s="32" t="s">
        <v>90</v>
      </c>
      <c r="G20" s="25"/>
      <c r="H20" s="19" t="s">
        <v>170</v>
      </c>
    </row>
    <row r="21" spans="1:11" x14ac:dyDescent="0.25">
      <c r="A21" s="32"/>
      <c r="B21" s="32"/>
      <c r="G21" s="28"/>
      <c r="H21" s="19" t="s">
        <v>171</v>
      </c>
    </row>
    <row r="22" spans="1:11" x14ac:dyDescent="0.25">
      <c r="G22" s="36"/>
      <c r="H22" s="19" t="s">
        <v>173</v>
      </c>
    </row>
    <row r="23" spans="1:11" x14ac:dyDescent="0.25">
      <c r="G23" s="34" t="str">
        <f>IFERROR(G21/(#REF!/100),"")</f>
        <v/>
      </c>
      <c r="H23" s="19" t="s">
        <v>174</v>
      </c>
    </row>
  </sheetData>
  <protectedRanges>
    <protectedRange sqref="B6:K10 B13:K14" name="Range1"/>
    <protectedRange sqref="G21" name="Range2_2_1"/>
    <protectedRange sqref="G20" name="Range1_2_1"/>
  </protectedRanges>
  <dataValidations count="2">
    <dataValidation type="whole" operator="greaterThanOrEqual" allowBlank="1" showInputMessage="1" showErrorMessage="1" sqref="B13:K14" xr:uid="{00000000-0002-0000-0F00-000000000000}">
      <formula1>0</formula1>
    </dataValidation>
    <dataValidation type="whole" operator="greaterThan" allowBlank="1" showInputMessage="1" showErrorMessage="1" sqref="G21" xr:uid="{00000000-0002-0000-0F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 tint="-0.249977111117893"/>
  </sheetPr>
  <dimension ref="A1:K23"/>
  <sheetViews>
    <sheetView showGridLines="0" zoomScale="55" zoomScaleNormal="55" workbookViewId="0">
      <selection activeCell="I18" sqref="I18"/>
    </sheetView>
  </sheetViews>
  <sheetFormatPr defaultRowHeight="15" x14ac:dyDescent="0.25"/>
  <cols>
    <col min="1" max="1" width="118.710937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21" t="s">
        <v>168</v>
      </c>
      <c r="B4" s="21"/>
      <c r="C4" s="21"/>
      <c r="D4" s="21"/>
      <c r="E4" s="21"/>
      <c r="F4" s="21"/>
      <c r="G4" s="21"/>
      <c r="H4" s="21"/>
      <c r="I4" s="23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41" t="s">
        <v>138</v>
      </c>
      <c r="J5" s="41" t="s">
        <v>139</v>
      </c>
      <c r="K5" s="41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64"/>
      <c r="I6" s="64"/>
      <c r="J6" s="64"/>
      <c r="K6" s="64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64"/>
      <c r="I7" s="64"/>
      <c r="J7" s="64"/>
      <c r="K7" s="64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64"/>
      <c r="I8" s="64"/>
      <c r="J8" s="64"/>
      <c r="K8" s="64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64"/>
      <c r="I9" s="64"/>
      <c r="J9" s="64"/>
      <c r="K9" s="64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64"/>
      <c r="I10" s="64"/>
      <c r="J10" s="64"/>
      <c r="K10" s="64"/>
    </row>
    <row r="12" spans="1:11" x14ac:dyDescent="0.25">
      <c r="A12" s="58"/>
      <c r="B12" s="59" t="s">
        <v>44</v>
      </c>
      <c r="C12" s="59" t="s">
        <v>48</v>
      </c>
      <c r="D12" s="59" t="s">
        <v>49</v>
      </c>
      <c r="E12" s="59" t="s">
        <v>50</v>
      </c>
      <c r="F12" s="59" t="s">
        <v>51</v>
      </c>
      <c r="G12" s="59" t="s">
        <v>52</v>
      </c>
      <c r="H12" s="41" t="s">
        <v>137</v>
      </c>
      <c r="I12" s="41" t="s">
        <v>138</v>
      </c>
      <c r="J12" s="41" t="s">
        <v>139</v>
      </c>
      <c r="K12" s="41" t="s">
        <v>140</v>
      </c>
    </row>
    <row r="13" spans="1:11" ht="15" customHeight="1" x14ac:dyDescent="0.25">
      <c r="A13" s="61" t="s">
        <v>164</v>
      </c>
      <c r="B13" s="61"/>
      <c r="C13" s="61"/>
      <c r="D13" s="61"/>
      <c r="E13" s="61"/>
      <c r="F13" s="61"/>
      <c r="G13" s="61"/>
      <c r="H13" s="27"/>
      <c r="I13" s="27"/>
      <c r="J13" s="27"/>
      <c r="K13" s="27"/>
    </row>
    <row r="14" spans="1:11" ht="15" customHeight="1" x14ac:dyDescent="0.25">
      <c r="A14" s="61" t="s">
        <v>165</v>
      </c>
      <c r="B14" s="61"/>
      <c r="C14" s="61"/>
      <c r="D14" s="61"/>
      <c r="E14" s="61"/>
      <c r="F14" s="61"/>
      <c r="G14" s="61"/>
      <c r="H14" s="27"/>
      <c r="I14" s="27"/>
      <c r="J14" s="27"/>
      <c r="K14" s="27"/>
    </row>
    <row r="15" spans="1:11" ht="15" customHeight="1" x14ac:dyDescent="0.25">
      <c r="A15" s="58" t="s">
        <v>166</v>
      </c>
      <c r="B15" s="58" t="str">
        <f>IF(B14/100=0,"",B14/100)</f>
        <v/>
      </c>
      <c r="C15" s="58" t="str">
        <f t="shared" ref="C15:K15" si="0">IF(C14/100=0,"",C14/100)</f>
        <v/>
      </c>
      <c r="D15" s="58" t="str">
        <f t="shared" si="0"/>
        <v/>
      </c>
      <c r="E15" s="58" t="str">
        <f t="shared" si="0"/>
        <v/>
      </c>
      <c r="F15" s="58" t="str">
        <f t="shared" si="0"/>
        <v/>
      </c>
      <c r="G15" s="58" t="str">
        <f t="shared" si="0"/>
        <v/>
      </c>
      <c r="H15" s="58" t="str">
        <f t="shared" si="0"/>
        <v/>
      </c>
      <c r="I15" s="58" t="str">
        <f t="shared" si="0"/>
        <v/>
      </c>
      <c r="J15" s="58" t="str">
        <f t="shared" si="0"/>
        <v/>
      </c>
      <c r="K15" s="58" t="str">
        <f t="shared" si="0"/>
        <v/>
      </c>
    </row>
    <row r="16" spans="1:11" ht="15" customHeight="1" x14ac:dyDescent="0.25"/>
    <row r="17" spans="1:11" ht="15" customHeight="1" x14ac:dyDescent="0.25">
      <c r="A17" s="62" t="s">
        <v>167</v>
      </c>
      <c r="B17" s="34" t="str">
        <f>IFERROR((B13/B15*100),"")</f>
        <v/>
      </c>
      <c r="C17" s="34" t="str">
        <f t="shared" ref="C17:K17" si="1">IFERROR((C15/C13*100),"")</f>
        <v/>
      </c>
      <c r="D17" s="34" t="str">
        <f t="shared" si="1"/>
        <v/>
      </c>
      <c r="E17" s="34" t="str">
        <f t="shared" si="1"/>
        <v/>
      </c>
      <c r="F17" s="34" t="str">
        <f t="shared" si="1"/>
        <v/>
      </c>
      <c r="G17" s="34" t="str">
        <f t="shared" si="1"/>
        <v/>
      </c>
      <c r="H17" s="34" t="str">
        <f t="shared" si="1"/>
        <v/>
      </c>
      <c r="I17" s="34" t="str">
        <f t="shared" si="1"/>
        <v/>
      </c>
      <c r="J17" s="34" t="str">
        <f t="shared" si="1"/>
        <v/>
      </c>
      <c r="K17" s="34" t="str">
        <f t="shared" si="1"/>
        <v/>
      </c>
    </row>
    <row r="19" spans="1:11" ht="15.75" customHeight="1" x14ac:dyDescent="0.25">
      <c r="A19" s="46" t="s">
        <v>172</v>
      </c>
      <c r="G19" s="19" t="s">
        <v>169</v>
      </c>
    </row>
    <row r="20" spans="1:11" x14ac:dyDescent="0.25">
      <c r="A20" s="32" t="s">
        <v>90</v>
      </c>
      <c r="G20" s="25"/>
      <c r="H20" s="19" t="s">
        <v>170</v>
      </c>
    </row>
    <row r="21" spans="1:11" x14ac:dyDescent="0.25">
      <c r="B21" s="32"/>
      <c r="G21" s="28"/>
      <c r="H21" s="19" t="s">
        <v>171</v>
      </c>
    </row>
    <row r="22" spans="1:11" x14ac:dyDescent="0.25">
      <c r="G22" s="36"/>
      <c r="H22" s="19" t="s">
        <v>173</v>
      </c>
    </row>
    <row r="23" spans="1:11" x14ac:dyDescent="0.25">
      <c r="G23" s="34" t="str">
        <f>IFERROR(G21/(#REF!/100),"")</f>
        <v/>
      </c>
      <c r="H23" s="19" t="s">
        <v>174</v>
      </c>
    </row>
  </sheetData>
  <protectedRanges>
    <protectedRange sqref="B6:K10 B13:K14" name="Range1"/>
    <protectedRange sqref="G21" name="Range2_2_2"/>
    <protectedRange sqref="G20" name="Range1_2_2"/>
  </protectedRanges>
  <dataValidations count="2">
    <dataValidation type="whole" operator="greaterThanOrEqual" allowBlank="1" showInputMessage="1" showErrorMessage="1" sqref="B13:K14" xr:uid="{00000000-0002-0000-1000-000000000000}">
      <formula1>0</formula1>
    </dataValidation>
    <dataValidation type="whole" operator="greaterThan" allowBlank="1" showInputMessage="1" showErrorMessage="1" sqref="G21" xr:uid="{00000000-0002-0000-1000-000001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48576"/>
  <sheetViews>
    <sheetView showGridLines="0" zoomScale="70" zoomScaleNormal="70" workbookViewId="0">
      <selection activeCell="C33" sqref="C33"/>
    </sheetView>
  </sheetViews>
  <sheetFormatPr defaultRowHeight="15" x14ac:dyDescent="0.25"/>
  <cols>
    <col min="1" max="1" width="17.140625" style="4" customWidth="1"/>
    <col min="2" max="16" width="14.7109375" style="4" customWidth="1"/>
    <col min="17" max="16384" width="9.140625" style="4"/>
  </cols>
  <sheetData>
    <row r="1" spans="1:16" ht="65.099999999999994" customHeight="1" x14ac:dyDescent="0.25"/>
    <row r="3" spans="1:16" x14ac:dyDescent="0.25">
      <c r="A3" s="4" t="s">
        <v>68</v>
      </c>
      <c r="B3" s="4" t="str">
        <f>IF('Pilot destinacija'!B6="","",'Pilot destinacija'!B6)</f>
        <v/>
      </c>
    </row>
    <row r="5" spans="1:16" x14ac:dyDescent="0.25">
      <c r="A5" s="123"/>
      <c r="B5" s="119" t="s">
        <v>2</v>
      </c>
      <c r="C5" s="119"/>
      <c r="D5" s="119"/>
      <c r="E5" s="119"/>
      <c r="F5" s="120" t="s">
        <v>3</v>
      </c>
      <c r="G5" s="120"/>
      <c r="H5" s="120"/>
      <c r="I5" s="120"/>
      <c r="J5" s="121" t="s">
        <v>5</v>
      </c>
      <c r="K5" s="121"/>
      <c r="L5" s="121"/>
      <c r="M5" s="121"/>
      <c r="N5" s="121"/>
      <c r="O5" s="122" t="s">
        <v>9</v>
      </c>
      <c r="P5" s="122"/>
    </row>
    <row r="6" spans="1:16" x14ac:dyDescent="0.25">
      <c r="A6" s="124"/>
      <c r="B6" s="66" t="s">
        <v>10</v>
      </c>
      <c r="C6" s="66" t="s">
        <v>11</v>
      </c>
      <c r="D6" s="66" t="s">
        <v>12</v>
      </c>
      <c r="E6" s="66" t="s">
        <v>13</v>
      </c>
      <c r="F6" s="67" t="s">
        <v>14</v>
      </c>
      <c r="G6" s="67" t="s">
        <v>15</v>
      </c>
      <c r="H6" s="67" t="s">
        <v>16</v>
      </c>
      <c r="I6" s="67" t="s">
        <v>17</v>
      </c>
      <c r="J6" s="68" t="s">
        <v>18</v>
      </c>
      <c r="K6" s="68" t="s">
        <v>19</v>
      </c>
      <c r="L6" s="68" t="s">
        <v>20</v>
      </c>
      <c r="M6" s="68" t="s">
        <v>21</v>
      </c>
      <c r="N6" s="68" t="s">
        <v>22</v>
      </c>
      <c r="O6" s="69" t="s">
        <v>23</v>
      </c>
      <c r="P6" s="69" t="s">
        <v>42</v>
      </c>
    </row>
    <row r="7" spans="1:16" s="6" customFormat="1" ht="145.5" customHeight="1" x14ac:dyDescent="0.25">
      <c r="A7" s="118" t="s">
        <v>47</v>
      </c>
      <c r="B7" s="7" t="s">
        <v>0</v>
      </c>
      <c r="C7" s="7" t="s">
        <v>26</v>
      </c>
      <c r="D7" s="7" t="s">
        <v>1</v>
      </c>
      <c r="E7" s="7" t="s">
        <v>91</v>
      </c>
      <c r="F7" s="8" t="s">
        <v>24</v>
      </c>
      <c r="G7" s="8" t="s">
        <v>37</v>
      </c>
      <c r="H7" s="8" t="s">
        <v>4</v>
      </c>
      <c r="I7" s="8" t="s">
        <v>36</v>
      </c>
      <c r="J7" s="9" t="s">
        <v>6</v>
      </c>
      <c r="K7" s="9" t="s">
        <v>7</v>
      </c>
      <c r="L7" s="9" t="s">
        <v>8</v>
      </c>
      <c r="M7" s="9" t="s">
        <v>40</v>
      </c>
      <c r="N7" s="9" t="s">
        <v>92</v>
      </c>
      <c r="O7" s="10" t="s">
        <v>25</v>
      </c>
      <c r="P7" s="10" t="s">
        <v>167</v>
      </c>
    </row>
    <row r="8" spans="1:16" s="115" customFormat="1" x14ac:dyDescent="0.25">
      <c r="A8" s="110" t="s">
        <v>44</v>
      </c>
      <c r="B8" s="111" t="str">
        <f>'S1'!B17</f>
        <v/>
      </c>
      <c r="C8" s="111" t="str">
        <f>'S2'!B21</f>
        <v/>
      </c>
      <c r="D8" s="111" t="str">
        <f>'S3'!B16</f>
        <v/>
      </c>
      <c r="E8" s="111" t="str">
        <f>'S4'!B16</f>
        <v/>
      </c>
      <c r="F8" s="112" t="str">
        <f>'E1'!B14</f>
        <v/>
      </c>
      <c r="G8" s="113" t="str">
        <f>'E2'!B16</f>
        <v/>
      </c>
      <c r="H8" s="111" t="str">
        <f>'E3'!B20</f>
        <v/>
      </c>
      <c r="I8" s="111" t="str">
        <f>'E4'!B17</f>
        <v/>
      </c>
      <c r="J8" s="113" t="str">
        <f>'O1'!B27</f>
        <v/>
      </c>
      <c r="K8" s="113" t="str">
        <f>'O2'!B29</f>
        <v/>
      </c>
      <c r="L8" s="111" t="str">
        <f>'O3'!$B$24</f>
        <v/>
      </c>
      <c r="M8" s="113" t="str">
        <f>'O4'!B29</f>
        <v/>
      </c>
      <c r="N8" s="111" t="str">
        <f>'O5'!B16</f>
        <v/>
      </c>
      <c r="O8" s="113" t="str">
        <f>'P1'!B17</f>
        <v/>
      </c>
      <c r="P8" s="114" t="str">
        <f>'P2'!B17</f>
        <v/>
      </c>
    </row>
    <row r="9" spans="1:16" s="115" customFormat="1" x14ac:dyDescent="0.25">
      <c r="A9" s="110" t="s">
        <v>48</v>
      </c>
      <c r="B9" s="111" t="str">
        <f>'S1'!C17</f>
        <v/>
      </c>
      <c r="C9" s="111" t="str">
        <f>'S2'!C21</f>
        <v/>
      </c>
      <c r="D9" s="111" t="str">
        <f>'S3'!C16</f>
        <v/>
      </c>
      <c r="E9" s="111" t="str">
        <f>'S4'!C16</f>
        <v/>
      </c>
      <c r="F9" s="112" t="str">
        <f>'E1'!C14</f>
        <v/>
      </c>
      <c r="G9" s="113" t="str">
        <f>'E2'!C16</f>
        <v/>
      </c>
      <c r="H9" s="111" t="str">
        <f>'E3'!C20</f>
        <v/>
      </c>
      <c r="I9" s="111" t="str">
        <f>'E4'!C17</f>
        <v/>
      </c>
      <c r="J9" s="113" t="str">
        <f>'O1'!C27</f>
        <v/>
      </c>
      <c r="K9" s="113" t="str">
        <f>'O2'!C29</f>
        <v/>
      </c>
      <c r="L9" s="111" t="str">
        <f>'O3'!C24</f>
        <v/>
      </c>
      <c r="M9" s="113" t="str">
        <f>'O4'!C29</f>
        <v/>
      </c>
      <c r="N9" s="112" t="str">
        <f>'O5'!C16</f>
        <v/>
      </c>
      <c r="O9" s="113" t="str">
        <f>'P1'!C17</f>
        <v/>
      </c>
      <c r="P9" s="116" t="str">
        <f>'P2'!C17</f>
        <v/>
      </c>
    </row>
    <row r="10" spans="1:16" s="115" customFormat="1" x14ac:dyDescent="0.25">
      <c r="A10" s="110" t="s">
        <v>49</v>
      </c>
      <c r="B10" s="111" t="str">
        <f>'S1'!D17</f>
        <v/>
      </c>
      <c r="C10" s="111" t="str">
        <f>'S2'!D21</f>
        <v/>
      </c>
      <c r="D10" s="111" t="str">
        <f>'S3'!D16</f>
        <v/>
      </c>
      <c r="E10" s="111" t="str">
        <f>'S4'!D16</f>
        <v/>
      </c>
      <c r="F10" s="112" t="str">
        <f>'E1'!D14</f>
        <v/>
      </c>
      <c r="G10" s="113" t="str">
        <f>'E2'!D16</f>
        <v/>
      </c>
      <c r="H10" s="111" t="str">
        <f>'E3'!D20</f>
        <v/>
      </c>
      <c r="I10" s="111" t="str">
        <f>'E4'!D17</f>
        <v/>
      </c>
      <c r="J10" s="113" t="str">
        <f>'O1'!D27</f>
        <v/>
      </c>
      <c r="K10" s="113" t="str">
        <f>'O2'!D29</f>
        <v/>
      </c>
      <c r="L10" s="111" t="str">
        <f>'O3'!D24</f>
        <v/>
      </c>
      <c r="M10" s="113" t="str">
        <f>'O4'!D29</f>
        <v/>
      </c>
      <c r="N10" s="112" t="str">
        <f>'O5'!D16</f>
        <v/>
      </c>
      <c r="O10" s="113" t="str">
        <f>'P1'!D17</f>
        <v/>
      </c>
      <c r="P10" s="116" t="str">
        <f>'P2'!D17</f>
        <v/>
      </c>
    </row>
    <row r="11" spans="1:16" s="115" customFormat="1" x14ac:dyDescent="0.25">
      <c r="A11" s="110" t="s">
        <v>50</v>
      </c>
      <c r="B11" s="111" t="str">
        <f>'S1'!E17</f>
        <v/>
      </c>
      <c r="C11" s="111" t="str">
        <f>'S2'!E21</f>
        <v/>
      </c>
      <c r="D11" s="111" t="str">
        <f>'S3'!E16</f>
        <v/>
      </c>
      <c r="E11" s="111" t="str">
        <f>'S4'!E16</f>
        <v/>
      </c>
      <c r="F11" s="112" t="str">
        <f>'E1'!E14</f>
        <v/>
      </c>
      <c r="G11" s="113" t="str">
        <f>'E2'!E16</f>
        <v/>
      </c>
      <c r="H11" s="111" t="str">
        <f>'E3'!E20</f>
        <v/>
      </c>
      <c r="I11" s="111" t="str">
        <f>'E4'!E17</f>
        <v/>
      </c>
      <c r="J11" s="113" t="str">
        <f>'O1'!E27</f>
        <v/>
      </c>
      <c r="K11" s="113" t="str">
        <f>'O2'!E29</f>
        <v/>
      </c>
      <c r="L11" s="111" t="str">
        <f>'O3'!E24</f>
        <v/>
      </c>
      <c r="M11" s="113" t="str">
        <f>'O4'!E29</f>
        <v/>
      </c>
      <c r="N11" s="112" t="str">
        <f>'O5'!E16</f>
        <v/>
      </c>
      <c r="O11" s="113" t="str">
        <f>'P1'!E17</f>
        <v/>
      </c>
      <c r="P11" s="116" t="str">
        <f>'P2'!E17</f>
        <v/>
      </c>
    </row>
    <row r="12" spans="1:16" s="115" customFormat="1" x14ac:dyDescent="0.25">
      <c r="A12" s="110" t="s">
        <v>51</v>
      </c>
      <c r="B12" s="111" t="str">
        <f>'S1'!F17</f>
        <v/>
      </c>
      <c r="C12" s="111" t="str">
        <f>'S2'!F21</f>
        <v/>
      </c>
      <c r="D12" s="111" t="str">
        <f>'S3'!F16</f>
        <v/>
      </c>
      <c r="E12" s="111" t="str">
        <f>'S4'!F16</f>
        <v/>
      </c>
      <c r="F12" s="112" t="str">
        <f>'E1'!F14</f>
        <v/>
      </c>
      <c r="G12" s="113" t="str">
        <f>'E2'!F16</f>
        <v/>
      </c>
      <c r="H12" s="111" t="str">
        <f>'E3'!F20</f>
        <v/>
      </c>
      <c r="I12" s="111" t="str">
        <f>'E4'!F17</f>
        <v/>
      </c>
      <c r="J12" s="113" t="str">
        <f>'O1'!F27</f>
        <v/>
      </c>
      <c r="K12" s="113" t="str">
        <f>'O2'!F29</f>
        <v/>
      </c>
      <c r="L12" s="111" t="str">
        <f>'O3'!F24</f>
        <v/>
      </c>
      <c r="M12" s="113" t="str">
        <f>'O4'!F29</f>
        <v/>
      </c>
      <c r="N12" s="112" t="str">
        <f>'O5'!F16</f>
        <v/>
      </c>
      <c r="O12" s="113" t="str">
        <f>'P1'!F17</f>
        <v/>
      </c>
      <c r="P12" s="116" t="str">
        <f>'P2'!F17</f>
        <v/>
      </c>
    </row>
    <row r="13" spans="1:16" s="115" customFormat="1" x14ac:dyDescent="0.25">
      <c r="A13" s="110" t="s">
        <v>52</v>
      </c>
      <c r="B13" s="111" t="str">
        <f>'S1'!G17</f>
        <v/>
      </c>
      <c r="C13" s="111" t="str">
        <f>'S2'!G21</f>
        <v/>
      </c>
      <c r="D13" s="111" t="str">
        <f>'S3'!G16</f>
        <v/>
      </c>
      <c r="E13" s="111" t="str">
        <f>'S4'!G16</f>
        <v/>
      </c>
      <c r="F13" s="112" t="str">
        <f>'E1'!G14</f>
        <v/>
      </c>
      <c r="G13" s="113" t="str">
        <f>'E2'!G16</f>
        <v/>
      </c>
      <c r="H13" s="111" t="str">
        <f>'E3'!G20</f>
        <v/>
      </c>
      <c r="I13" s="111" t="str">
        <f>'E4'!G17</f>
        <v/>
      </c>
      <c r="J13" s="113" t="str">
        <f>'O1'!G27</f>
        <v/>
      </c>
      <c r="K13" s="113" t="str">
        <f>'O2'!G29</f>
        <v/>
      </c>
      <c r="L13" s="111" t="str">
        <f>'O3'!G24</f>
        <v/>
      </c>
      <c r="M13" s="113" t="str">
        <f>'O4'!G29</f>
        <v/>
      </c>
      <c r="N13" s="112" t="str">
        <f>'O5'!G16</f>
        <v/>
      </c>
      <c r="O13" s="113" t="str">
        <f>'P1'!G17</f>
        <v/>
      </c>
      <c r="P13" s="116" t="str">
        <f>'P2'!G17</f>
        <v/>
      </c>
    </row>
    <row r="14" spans="1:16" s="115" customFormat="1" x14ac:dyDescent="0.25">
      <c r="A14" s="110" t="s">
        <v>137</v>
      </c>
      <c r="B14" s="111" t="str">
        <f>'S1'!H17</f>
        <v/>
      </c>
      <c r="C14" s="111" t="str">
        <f>'S2'!H21</f>
        <v/>
      </c>
      <c r="D14" s="111" t="str">
        <f>'S3'!H16</f>
        <v/>
      </c>
      <c r="E14" s="111" t="str">
        <f>'S4'!H16</f>
        <v/>
      </c>
      <c r="F14" s="116" t="str">
        <f>'E1'!H14</f>
        <v/>
      </c>
      <c r="G14" s="114" t="str">
        <f>'E2'!H16</f>
        <v/>
      </c>
      <c r="H14" s="116" t="str">
        <f>'E3'!H20</f>
        <v/>
      </c>
      <c r="I14" s="116" t="str">
        <f>'E4'!H17</f>
        <v/>
      </c>
      <c r="J14" s="113" t="str">
        <f>'O1'!H27</f>
        <v/>
      </c>
      <c r="K14" s="113" t="str">
        <f>'O2'!H29</f>
        <v/>
      </c>
      <c r="L14" s="116" t="str">
        <f>'O3'!H24</f>
        <v/>
      </c>
      <c r="M14" s="113" t="str">
        <f>'O4'!H29</f>
        <v/>
      </c>
      <c r="N14" s="116" t="str">
        <f>'O5'!H16</f>
        <v/>
      </c>
      <c r="O14" s="117" t="str">
        <f>'P1'!H17</f>
        <v/>
      </c>
      <c r="P14" s="116" t="str">
        <f>'P2'!H17</f>
        <v/>
      </c>
    </row>
    <row r="15" spans="1:16" s="115" customFormat="1" x14ac:dyDescent="0.25">
      <c r="A15" s="110" t="s">
        <v>138</v>
      </c>
      <c r="B15" s="111" t="str">
        <f>'S1'!I17</f>
        <v/>
      </c>
      <c r="C15" s="111" t="str">
        <f>'S2'!I21</f>
        <v/>
      </c>
      <c r="D15" s="111" t="str">
        <f>'S3'!I16</f>
        <v/>
      </c>
      <c r="E15" s="111" t="str">
        <f>'S4'!I16</f>
        <v/>
      </c>
      <c r="F15" s="116" t="str">
        <f>'E1'!I14</f>
        <v/>
      </c>
      <c r="G15" s="114" t="str">
        <f>'E2'!I16</f>
        <v/>
      </c>
      <c r="H15" s="116" t="str">
        <f>'E3'!I20</f>
        <v/>
      </c>
      <c r="I15" s="116" t="str">
        <f>'E4'!I17</f>
        <v/>
      </c>
      <c r="J15" s="113" t="str">
        <f>'O1'!I27</f>
        <v/>
      </c>
      <c r="K15" s="113" t="str">
        <f>'O2'!I29</f>
        <v/>
      </c>
      <c r="L15" s="116" t="str">
        <f>'O3'!I24</f>
        <v/>
      </c>
      <c r="M15" s="113" t="str">
        <f>'O4'!I29</f>
        <v/>
      </c>
      <c r="N15" s="116" t="str">
        <f>'O5'!I16</f>
        <v/>
      </c>
      <c r="O15" s="117" t="str">
        <f>'P1'!I17</f>
        <v/>
      </c>
      <c r="P15" s="116" t="str">
        <f>'P2'!I17</f>
        <v/>
      </c>
    </row>
    <row r="16" spans="1:16" s="115" customFormat="1" x14ac:dyDescent="0.25">
      <c r="A16" s="110" t="s">
        <v>139</v>
      </c>
      <c r="B16" s="111" t="str">
        <f>'S1'!J17</f>
        <v/>
      </c>
      <c r="C16" s="111" t="str">
        <f>'S2'!J21</f>
        <v/>
      </c>
      <c r="D16" s="111" t="str">
        <f>'S3'!J16</f>
        <v/>
      </c>
      <c r="E16" s="111" t="str">
        <f>'S4'!J16</f>
        <v/>
      </c>
      <c r="F16" s="116" t="str">
        <f>'E1'!J14</f>
        <v/>
      </c>
      <c r="G16" s="114" t="str">
        <f>'E2'!J16</f>
        <v/>
      </c>
      <c r="H16" s="116" t="str">
        <f>'E3'!J20</f>
        <v/>
      </c>
      <c r="I16" s="116" t="str">
        <f>'E4'!J17</f>
        <v/>
      </c>
      <c r="J16" s="113" t="str">
        <f>'O1'!J27</f>
        <v/>
      </c>
      <c r="K16" s="113" t="str">
        <f>'O2'!J29</f>
        <v/>
      </c>
      <c r="L16" s="116" t="str">
        <f>'O3'!J24</f>
        <v/>
      </c>
      <c r="M16" s="113" t="str">
        <f>'O4'!J29</f>
        <v/>
      </c>
      <c r="N16" s="116" t="str">
        <f>'O5'!J16</f>
        <v/>
      </c>
      <c r="O16" s="117" t="str">
        <f>'P1'!J17</f>
        <v/>
      </c>
      <c r="P16" s="116" t="str">
        <f>'P2'!J17</f>
        <v/>
      </c>
    </row>
    <row r="17" spans="1:16" s="115" customFormat="1" x14ac:dyDescent="0.25">
      <c r="A17" s="110" t="s">
        <v>140</v>
      </c>
      <c r="B17" s="111" t="str">
        <f>'S1'!K17</f>
        <v/>
      </c>
      <c r="C17" s="111" t="str">
        <f>'S2'!K21</f>
        <v/>
      </c>
      <c r="D17" s="111" t="str">
        <f>'S3'!K16</f>
        <v/>
      </c>
      <c r="E17" s="111" t="str">
        <f>'S4'!K16</f>
        <v/>
      </c>
      <c r="F17" s="116" t="str">
        <f>'E1'!K14</f>
        <v/>
      </c>
      <c r="G17" s="114" t="str">
        <f>'E2'!K16</f>
        <v/>
      </c>
      <c r="H17" s="116" t="str">
        <f>'E3'!K20</f>
        <v/>
      </c>
      <c r="I17" s="116" t="str">
        <f>'E4'!K17</f>
        <v/>
      </c>
      <c r="J17" s="113" t="str">
        <f>'O1'!K27</f>
        <v/>
      </c>
      <c r="K17" s="113" t="str">
        <f>'O2'!K29</f>
        <v/>
      </c>
      <c r="L17" s="116" t="str">
        <f>'O3'!K24</f>
        <v/>
      </c>
      <c r="M17" s="113" t="str">
        <f>'O4'!K29</f>
        <v/>
      </c>
      <c r="N17" s="116" t="str">
        <f>'O5'!K16</f>
        <v/>
      </c>
      <c r="O17" s="117" t="str">
        <f>'P1'!K17</f>
        <v/>
      </c>
      <c r="P17" s="116" t="str">
        <f>'P2'!K17</f>
        <v/>
      </c>
    </row>
    <row r="18" spans="1:16" s="70" customForma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20" spans="1:16" s="70" customForma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70" customForma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70" customForma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6" spans="1:16" x14ac:dyDescent="0.25">
      <c r="A26" s="71"/>
      <c r="B26" s="71"/>
    </row>
    <row r="27" spans="1:16" x14ac:dyDescent="0.25">
      <c r="A27" s="71"/>
      <c r="B27" s="71"/>
    </row>
    <row r="28" spans="1:16" x14ac:dyDescent="0.25">
      <c r="A28" s="71"/>
      <c r="B28" s="71"/>
    </row>
    <row r="29" spans="1:16" x14ac:dyDescent="0.25">
      <c r="A29" s="71"/>
      <c r="B29" s="71"/>
    </row>
    <row r="30" spans="1:16" x14ac:dyDescent="0.25">
      <c r="A30" s="71"/>
      <c r="B30" s="71"/>
    </row>
    <row r="31" spans="1:16" x14ac:dyDescent="0.25">
      <c r="A31" s="71"/>
      <c r="B31" s="71"/>
    </row>
    <row r="32" spans="1:16" x14ac:dyDescent="0.25">
      <c r="A32" s="71"/>
      <c r="B32" s="71"/>
    </row>
    <row r="33" spans="1:2" x14ac:dyDescent="0.25">
      <c r="A33" s="71"/>
      <c r="B33" s="71"/>
    </row>
    <row r="34" spans="1:2" x14ac:dyDescent="0.25">
      <c r="A34" s="71"/>
      <c r="B34" s="71"/>
    </row>
    <row r="35" spans="1:2" x14ac:dyDescent="0.25">
      <c r="A35" s="71"/>
      <c r="B35" s="71"/>
    </row>
    <row r="36" spans="1:2" x14ac:dyDescent="0.25">
      <c r="A36" s="71"/>
      <c r="B36" s="71"/>
    </row>
    <row r="37" spans="1:2" x14ac:dyDescent="0.25">
      <c r="A37" s="71"/>
      <c r="B37" s="71"/>
    </row>
    <row r="38" spans="1:2" x14ac:dyDescent="0.25">
      <c r="A38" s="71"/>
      <c r="B38" s="71"/>
    </row>
    <row r="39" spans="1:2" x14ac:dyDescent="0.25">
      <c r="A39" s="71"/>
      <c r="B39" s="71"/>
    </row>
    <row r="40" spans="1:2" x14ac:dyDescent="0.25">
      <c r="A40" s="71"/>
      <c r="B40" s="71"/>
    </row>
    <row r="41" spans="1:2" x14ac:dyDescent="0.25">
      <c r="A41" s="71"/>
      <c r="B41" s="71"/>
    </row>
    <row r="42" spans="1:2" x14ac:dyDescent="0.25">
      <c r="A42" s="71"/>
      <c r="B42" s="71"/>
    </row>
    <row r="43" spans="1:2" x14ac:dyDescent="0.25">
      <c r="A43" s="71"/>
      <c r="B43" s="71"/>
    </row>
    <row r="44" spans="1:2" x14ac:dyDescent="0.25">
      <c r="A44" s="71"/>
      <c r="B44" s="71"/>
    </row>
    <row r="45" spans="1:2" x14ac:dyDescent="0.25">
      <c r="A45" s="71"/>
      <c r="B45" s="71"/>
    </row>
    <row r="46" spans="1:2" x14ac:dyDescent="0.25">
      <c r="A46" s="71"/>
      <c r="B46" s="71"/>
    </row>
    <row r="47" spans="1:2" x14ac:dyDescent="0.25">
      <c r="A47" s="71"/>
      <c r="B47" s="71"/>
    </row>
    <row r="48" spans="1:2" x14ac:dyDescent="0.25">
      <c r="A48" s="71"/>
      <c r="B48" s="71"/>
    </row>
    <row r="49" spans="1:2" x14ac:dyDescent="0.25">
      <c r="A49" s="71"/>
      <c r="B49" s="71"/>
    </row>
    <row r="50" spans="1:2" x14ac:dyDescent="0.25">
      <c r="A50" s="71"/>
      <c r="B50" s="71"/>
    </row>
    <row r="51" spans="1:2" x14ac:dyDescent="0.25">
      <c r="A51" s="71"/>
      <c r="B51" s="71"/>
    </row>
    <row r="52" spans="1:2" x14ac:dyDescent="0.25">
      <c r="A52" s="71"/>
      <c r="B52" s="71"/>
    </row>
    <row r="53" spans="1:2" x14ac:dyDescent="0.25">
      <c r="A53" s="71"/>
      <c r="B53" s="71"/>
    </row>
    <row r="54" spans="1:2" x14ac:dyDescent="0.25">
      <c r="A54" s="71"/>
      <c r="B54" s="71"/>
    </row>
    <row r="55" spans="1:2" x14ac:dyDescent="0.25">
      <c r="A55" s="71"/>
      <c r="B55" s="71"/>
    </row>
    <row r="56" spans="1:2" x14ac:dyDescent="0.25">
      <c r="A56" s="71"/>
      <c r="B56" s="71"/>
    </row>
    <row r="57" spans="1:2" x14ac:dyDescent="0.25">
      <c r="A57" s="71"/>
      <c r="B57" s="71"/>
    </row>
    <row r="1048576" spans="10:13" x14ac:dyDescent="0.25">
      <c r="J1048576" s="108"/>
      <c r="K1048576" s="109"/>
      <c r="L1048576" s="109"/>
      <c r="M1048576" s="108"/>
    </row>
  </sheetData>
  <dataConsolidate/>
  <mergeCells count="5">
    <mergeCell ref="B5:E5"/>
    <mergeCell ref="F5:I5"/>
    <mergeCell ref="J5:N5"/>
    <mergeCell ref="O5:P5"/>
    <mergeCell ref="A5:A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N26"/>
  <sheetViews>
    <sheetView showGridLines="0" zoomScale="85" zoomScaleNormal="85" workbookViewId="0">
      <selection activeCell="K24" sqref="A1:K24"/>
    </sheetView>
  </sheetViews>
  <sheetFormatPr defaultRowHeight="15" x14ac:dyDescent="0.25"/>
  <cols>
    <col min="1" max="1" width="65.42578125" customWidth="1"/>
    <col min="2" max="11" width="12.7109375" customWidth="1"/>
  </cols>
  <sheetData>
    <row r="1" spans="1:14" ht="65.099999999999994" customHeight="1" x14ac:dyDescent="0.25">
      <c r="A1" s="5"/>
    </row>
    <row r="2" spans="1:14" x14ac:dyDescent="0.25">
      <c r="A2" s="18" t="s">
        <v>68</v>
      </c>
      <c r="B2" s="4" t="str">
        <f>IF('Pilot destinacija'!B6="","",'Pilot destinacija'!B6)</f>
        <v/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20" t="s">
        <v>53</v>
      </c>
      <c r="B5" s="21"/>
      <c r="C5" s="21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1" customFormat="1" x14ac:dyDescent="0.25">
      <c r="A6" s="22"/>
      <c r="B6" s="17" t="s">
        <v>44</v>
      </c>
      <c r="C6" s="17" t="s">
        <v>48</v>
      </c>
      <c r="D6" s="17" t="s">
        <v>49</v>
      </c>
      <c r="E6" s="17" t="s">
        <v>50</v>
      </c>
      <c r="F6" s="17" t="s">
        <v>51</v>
      </c>
      <c r="G6" s="17" t="s">
        <v>52</v>
      </c>
      <c r="H6" s="17" t="s">
        <v>137</v>
      </c>
      <c r="I6" s="17" t="s">
        <v>138</v>
      </c>
      <c r="J6" s="17" t="s">
        <v>139</v>
      </c>
      <c r="K6" s="17" t="s">
        <v>140</v>
      </c>
      <c r="L6" s="23"/>
      <c r="M6" s="23"/>
      <c r="N6" s="23"/>
    </row>
    <row r="7" spans="1:14" ht="17.25" customHeight="1" x14ac:dyDescent="0.25">
      <c r="A7" s="24" t="s">
        <v>55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19"/>
      <c r="M7" s="19"/>
      <c r="N7" s="19"/>
    </row>
    <row r="8" spans="1:14" x14ac:dyDescent="0.25">
      <c r="A8" s="24" t="s">
        <v>56</v>
      </c>
      <c r="B8" s="25"/>
      <c r="C8" s="25"/>
      <c r="D8" s="25"/>
      <c r="E8" s="25"/>
      <c r="F8" s="25"/>
      <c r="G8" s="25"/>
      <c r="H8" s="26"/>
      <c r="I8" s="26"/>
      <c r="J8" s="26"/>
      <c r="K8" s="26"/>
      <c r="L8" s="19"/>
      <c r="M8" s="19"/>
      <c r="N8" s="19"/>
    </row>
    <row r="9" spans="1:14" x14ac:dyDescent="0.25">
      <c r="A9" s="24" t="s">
        <v>54</v>
      </c>
      <c r="B9" s="25"/>
      <c r="C9" s="25"/>
      <c r="D9" s="25"/>
      <c r="E9" s="25"/>
      <c r="F9" s="25"/>
      <c r="G9" s="25"/>
      <c r="H9" s="26"/>
      <c r="I9" s="26"/>
      <c r="J9" s="26"/>
      <c r="K9" s="26"/>
      <c r="L9" s="19"/>
      <c r="M9" s="19"/>
      <c r="N9" s="19"/>
    </row>
    <row r="10" spans="1:14" x14ac:dyDescent="0.25">
      <c r="A10" s="24" t="s">
        <v>58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19"/>
      <c r="M10" s="19"/>
      <c r="N10" s="19"/>
    </row>
    <row r="11" spans="1:14" x14ac:dyDescent="0.25">
      <c r="A11" s="24" t="s">
        <v>57</v>
      </c>
      <c r="B11" s="25"/>
      <c r="C11" s="25"/>
      <c r="D11" s="25"/>
      <c r="E11" s="25"/>
      <c r="F11" s="25"/>
      <c r="G11" s="25"/>
      <c r="H11" s="26"/>
      <c r="I11" s="26"/>
      <c r="J11" s="26"/>
      <c r="K11" s="26"/>
      <c r="L11" s="19"/>
      <c r="M11" s="19"/>
      <c r="N11" s="19"/>
    </row>
    <row r="12" spans="1:14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22"/>
      <c r="B13" s="16" t="s">
        <v>44</v>
      </c>
      <c r="C13" s="16" t="s">
        <v>48</v>
      </c>
      <c r="D13" s="16" t="s">
        <v>49</v>
      </c>
      <c r="E13" s="16" t="s">
        <v>50</v>
      </c>
      <c r="F13" s="16" t="s">
        <v>51</v>
      </c>
      <c r="G13" s="16" t="s">
        <v>52</v>
      </c>
      <c r="H13" s="17" t="s">
        <v>137</v>
      </c>
      <c r="I13" s="17" t="s">
        <v>138</v>
      </c>
      <c r="J13" s="17" t="s">
        <v>139</v>
      </c>
      <c r="K13" s="17" t="s">
        <v>140</v>
      </c>
      <c r="L13" s="19"/>
      <c r="M13" s="19"/>
      <c r="N13" s="19"/>
    </row>
    <row r="14" spans="1:14" x14ac:dyDescent="0.25">
      <c r="A14" s="27" t="s">
        <v>80</v>
      </c>
      <c r="B14" s="28"/>
      <c r="C14" s="28"/>
      <c r="D14" s="28"/>
      <c r="E14" s="28"/>
      <c r="F14" s="28"/>
      <c r="G14" s="28"/>
      <c r="H14" s="27"/>
      <c r="I14" s="27"/>
      <c r="J14" s="27"/>
      <c r="K14" s="27"/>
      <c r="L14" s="19"/>
      <c r="M14" s="19"/>
      <c r="N14" s="19"/>
    </row>
    <row r="15" spans="1:14" x14ac:dyDescent="0.25">
      <c r="A15" s="27" t="s">
        <v>141</v>
      </c>
      <c r="B15" s="28"/>
      <c r="C15" s="28"/>
      <c r="D15" s="28"/>
      <c r="E15" s="28"/>
      <c r="F15" s="28"/>
      <c r="G15" s="28"/>
      <c r="H15" s="27"/>
      <c r="I15" s="27"/>
      <c r="J15" s="27"/>
      <c r="K15" s="27"/>
      <c r="L15" s="19"/>
      <c r="M15" s="19"/>
      <c r="N15" s="19"/>
    </row>
    <row r="16" spans="1:14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5">
      <c r="A17" s="33" t="s">
        <v>142</v>
      </c>
      <c r="B17" s="34" t="str">
        <f>IFERROR((B15/B14)*100,"")</f>
        <v/>
      </c>
      <c r="C17" s="34" t="str">
        <f t="shared" ref="C17:K17" si="0">IFERROR((C15/C14)*100,"")</f>
        <v/>
      </c>
      <c r="D17" s="34" t="str">
        <f t="shared" si="0"/>
        <v/>
      </c>
      <c r="E17" s="34" t="str">
        <f t="shared" si="0"/>
        <v/>
      </c>
      <c r="F17" s="34" t="str">
        <f t="shared" si="0"/>
        <v/>
      </c>
      <c r="G17" s="34" t="str">
        <f t="shared" si="0"/>
        <v/>
      </c>
      <c r="H17" s="34" t="str">
        <f t="shared" si="0"/>
        <v/>
      </c>
      <c r="I17" s="34" t="str">
        <f t="shared" si="0"/>
        <v/>
      </c>
      <c r="J17" s="34" t="str">
        <f t="shared" si="0"/>
        <v/>
      </c>
      <c r="K17" s="34" t="str">
        <f t="shared" si="0"/>
        <v/>
      </c>
      <c r="L17" s="19"/>
      <c r="M17" s="19"/>
      <c r="N17" s="19"/>
    </row>
    <row r="18" spans="1:14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>
      <c r="A19" s="19" t="s">
        <v>163</v>
      </c>
      <c r="B19" s="19"/>
      <c r="C19" s="3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5">
      <c r="A20" s="19"/>
      <c r="B20" s="19"/>
      <c r="C20" s="19"/>
      <c r="D20" s="19"/>
      <c r="E20" s="19"/>
      <c r="F20" s="19"/>
      <c r="G20" s="19" t="s">
        <v>169</v>
      </c>
      <c r="H20" s="19"/>
      <c r="I20" s="19"/>
      <c r="J20" s="19"/>
      <c r="K20" s="19"/>
      <c r="L20" s="19"/>
      <c r="M20" s="19"/>
      <c r="N20" s="19"/>
    </row>
    <row r="21" spans="1:14" x14ac:dyDescent="0.25">
      <c r="A21" s="31"/>
      <c r="B21" s="31"/>
      <c r="C21" s="31"/>
      <c r="D21" s="31"/>
      <c r="E21" s="31"/>
      <c r="F21" s="32"/>
      <c r="G21" s="25"/>
      <c r="H21" s="19" t="s">
        <v>170</v>
      </c>
      <c r="I21" s="19"/>
      <c r="J21" s="19"/>
      <c r="K21" s="19"/>
      <c r="L21" s="19"/>
      <c r="M21" s="19"/>
      <c r="N21" s="19"/>
    </row>
    <row r="22" spans="1:14" x14ac:dyDescent="0.25">
      <c r="A22" s="2"/>
      <c r="B22" s="14"/>
      <c r="C22" s="2"/>
      <c r="D22" s="2"/>
      <c r="E22" s="2"/>
      <c r="G22" s="28"/>
      <c r="H22" s="19" t="s">
        <v>171</v>
      </c>
    </row>
    <row r="23" spans="1:14" x14ac:dyDescent="0.25">
      <c r="A23" s="2"/>
      <c r="B23" s="2"/>
      <c r="C23" s="15"/>
      <c r="D23" s="2"/>
      <c r="E23" s="2"/>
      <c r="G23" s="36"/>
      <c r="H23" s="19" t="s">
        <v>173</v>
      </c>
    </row>
    <row r="24" spans="1:14" x14ac:dyDescent="0.25">
      <c r="A24" s="2"/>
      <c r="B24" s="2"/>
      <c r="C24" s="2"/>
      <c r="D24" s="2"/>
      <c r="E24" s="2"/>
      <c r="G24" s="34" t="str">
        <f>IFERROR(G22/(#REF!/100),"")</f>
        <v/>
      </c>
      <c r="H24" s="19" t="s">
        <v>174</v>
      </c>
    </row>
    <row r="25" spans="1:14" x14ac:dyDescent="0.25">
      <c r="A25" s="2"/>
      <c r="B25" s="2"/>
      <c r="C25" s="2"/>
      <c r="D25" s="2"/>
      <c r="E25" s="2"/>
    </row>
    <row r="26" spans="1:14" x14ac:dyDescent="0.25">
      <c r="A26" s="2"/>
      <c r="B26" s="2"/>
      <c r="C26" s="2"/>
      <c r="D26" s="2"/>
      <c r="E26" s="2"/>
    </row>
  </sheetData>
  <protectedRanges>
    <protectedRange sqref="B7:K11" name="Range1"/>
    <protectedRange sqref="B14:K15" name="Range2"/>
    <protectedRange sqref="G22" name="Range2_2"/>
    <protectedRange sqref="G21" name="Range1_2"/>
  </protectedRanges>
  <dataValidations count="1">
    <dataValidation type="whole" operator="greaterThan" allowBlank="1" showInputMessage="1" showErrorMessage="1" sqref="B14:K15 G22" xr:uid="{00000000-0002-0000-0200-000000000000}">
      <formula1>0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K30"/>
  <sheetViews>
    <sheetView showGridLines="0" zoomScale="70" zoomScaleNormal="70" workbookViewId="0">
      <selection activeCell="K28" sqref="A1:K28"/>
    </sheetView>
  </sheetViews>
  <sheetFormatPr defaultRowHeight="15" x14ac:dyDescent="0.25"/>
  <cols>
    <col min="1" max="1" width="54.1406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20" t="s">
        <v>69</v>
      </c>
      <c r="B4" s="21"/>
      <c r="C4" s="21"/>
      <c r="D4" s="21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17" t="s">
        <v>137</v>
      </c>
      <c r="I5" s="17" t="s">
        <v>138</v>
      </c>
      <c r="J5" s="17" t="s">
        <v>139</v>
      </c>
      <c r="K5" s="17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22"/>
      <c r="B12" s="16" t="s">
        <v>44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52</v>
      </c>
      <c r="H12" s="17" t="s">
        <v>137</v>
      </c>
      <c r="I12" s="17" t="s">
        <v>138</v>
      </c>
      <c r="J12" s="17" t="s">
        <v>139</v>
      </c>
      <c r="K12" s="17" t="s">
        <v>140</v>
      </c>
    </row>
    <row r="13" spans="1:11" x14ac:dyDescent="0.25">
      <c r="A13" s="27" t="s">
        <v>28</v>
      </c>
      <c r="B13" s="28"/>
      <c r="C13" s="28"/>
      <c r="D13" s="28"/>
      <c r="E13" s="28"/>
      <c r="F13" s="28"/>
      <c r="G13" s="35"/>
      <c r="H13" s="27"/>
      <c r="I13" s="27"/>
      <c r="J13" s="27"/>
      <c r="K13" s="27"/>
    </row>
    <row r="14" spans="1:11" x14ac:dyDescent="0.25">
      <c r="A14" s="27" t="s">
        <v>29</v>
      </c>
      <c r="B14" s="28"/>
      <c r="C14" s="28"/>
      <c r="D14" s="28"/>
      <c r="E14" s="28"/>
      <c r="F14" s="28"/>
      <c r="G14" s="35"/>
      <c r="H14" s="27"/>
      <c r="I14" s="27"/>
      <c r="J14" s="27"/>
      <c r="K14" s="27"/>
    </row>
    <row r="15" spans="1:11" x14ac:dyDescent="0.25">
      <c r="A15" s="27" t="s">
        <v>27</v>
      </c>
      <c r="B15" s="28"/>
      <c r="C15" s="28"/>
      <c r="D15" s="28"/>
      <c r="E15" s="28"/>
      <c r="F15" s="28"/>
      <c r="G15" s="35"/>
      <c r="H15" s="27"/>
      <c r="I15" s="27"/>
      <c r="J15" s="27"/>
      <c r="K15" s="27"/>
    </row>
    <row r="16" spans="1:11" x14ac:dyDescent="0.25">
      <c r="A16" s="27" t="s">
        <v>30</v>
      </c>
      <c r="B16" s="28"/>
      <c r="C16" s="28"/>
      <c r="D16" s="28"/>
      <c r="E16" s="28"/>
      <c r="F16" s="28"/>
      <c r="G16" s="35"/>
      <c r="H16" s="27"/>
      <c r="I16" s="27"/>
      <c r="J16" s="27"/>
      <c r="K16" s="27"/>
    </row>
    <row r="17" spans="1:11" x14ac:dyDescent="0.25">
      <c r="A17" s="27" t="s">
        <v>31</v>
      </c>
      <c r="B17" s="28"/>
      <c r="C17" s="28"/>
      <c r="D17" s="28"/>
      <c r="E17" s="28"/>
      <c r="F17" s="28"/>
      <c r="G17" s="35"/>
      <c r="H17" s="27"/>
      <c r="I17" s="27"/>
      <c r="J17" s="27"/>
      <c r="K17" s="27"/>
    </row>
    <row r="18" spans="1:11" x14ac:dyDescent="0.25">
      <c r="A18" s="22" t="s">
        <v>32</v>
      </c>
      <c r="B18" s="36" t="str">
        <f>IF(B14+B16=0,"",B14+B16)</f>
        <v/>
      </c>
      <c r="C18" s="36" t="str">
        <f t="shared" ref="C18:K18" si="0">IF(C14+C16=0,"",C14+C16)</f>
        <v/>
      </c>
      <c r="D18" s="36" t="str">
        <f t="shared" si="0"/>
        <v/>
      </c>
      <c r="E18" s="36" t="str">
        <f t="shared" si="0"/>
        <v/>
      </c>
      <c r="F18" s="36" t="str">
        <f t="shared" si="0"/>
        <v/>
      </c>
      <c r="G18" s="36" t="str">
        <f t="shared" si="0"/>
        <v/>
      </c>
      <c r="H18" s="36" t="str">
        <f t="shared" si="0"/>
        <v/>
      </c>
      <c r="I18" s="36" t="str">
        <f t="shared" si="0"/>
        <v/>
      </c>
      <c r="J18" s="36" t="str">
        <f t="shared" si="0"/>
        <v/>
      </c>
      <c r="K18" s="36" t="str">
        <f t="shared" si="0"/>
        <v/>
      </c>
    </row>
    <row r="19" spans="1:11" x14ac:dyDescent="0.25">
      <c r="A19" s="22" t="s">
        <v>33</v>
      </c>
      <c r="B19" s="36" t="str">
        <f>IF(B15+B17=0,"",B15+B17)</f>
        <v/>
      </c>
      <c r="C19" s="36" t="str">
        <f t="shared" ref="C19:K19" si="1">IF(C15+C17=0,"",C15+C17)</f>
        <v/>
      </c>
      <c r="D19" s="36" t="str">
        <f t="shared" si="1"/>
        <v/>
      </c>
      <c r="E19" s="36" t="str">
        <f t="shared" si="1"/>
        <v/>
      </c>
      <c r="F19" s="36" t="str">
        <f t="shared" si="1"/>
        <v/>
      </c>
      <c r="G19" s="36" t="str">
        <f t="shared" si="1"/>
        <v/>
      </c>
      <c r="H19" s="36" t="str">
        <f t="shared" si="1"/>
        <v/>
      </c>
      <c r="I19" s="36" t="str">
        <f t="shared" si="1"/>
        <v/>
      </c>
      <c r="J19" s="36" t="str">
        <f t="shared" si="1"/>
        <v/>
      </c>
      <c r="K19" s="36" t="str">
        <f t="shared" si="1"/>
        <v/>
      </c>
    </row>
    <row r="20" spans="1:11" x14ac:dyDescent="0.25">
      <c r="A20" s="37"/>
      <c r="B20" s="37"/>
      <c r="C20" s="37"/>
      <c r="D20" s="37"/>
      <c r="E20" s="37"/>
      <c r="F20" s="37"/>
      <c r="G20" s="38"/>
      <c r="H20" s="37"/>
      <c r="I20" s="37"/>
      <c r="J20" s="37"/>
      <c r="K20" s="37"/>
    </row>
    <row r="21" spans="1:11" x14ac:dyDescent="0.25">
      <c r="A21" s="33" t="s">
        <v>85</v>
      </c>
      <c r="B21" s="34" t="str">
        <f t="shared" ref="B21:K21" si="2">IFERROR(B19/(B13/100),"")</f>
        <v/>
      </c>
      <c r="C21" s="34" t="str">
        <f t="shared" si="2"/>
        <v/>
      </c>
      <c r="D21" s="34" t="str">
        <f t="shared" si="2"/>
        <v/>
      </c>
      <c r="E21" s="34" t="str">
        <f t="shared" si="2"/>
        <v/>
      </c>
      <c r="F21" s="34" t="str">
        <f t="shared" si="2"/>
        <v/>
      </c>
      <c r="G21" s="34" t="str">
        <f t="shared" si="2"/>
        <v/>
      </c>
      <c r="H21" s="34" t="str">
        <f t="shared" si="2"/>
        <v/>
      </c>
      <c r="I21" s="34" t="str">
        <f t="shared" si="2"/>
        <v/>
      </c>
      <c r="J21" s="34" t="str">
        <f t="shared" si="2"/>
        <v/>
      </c>
      <c r="K21" s="34" t="str">
        <f t="shared" si="2"/>
        <v/>
      </c>
    </row>
    <row r="23" spans="1:11" x14ac:dyDescent="0.25">
      <c r="A23" s="19" t="s">
        <v>39</v>
      </c>
    </row>
    <row r="24" spans="1:11" x14ac:dyDescent="0.25">
      <c r="A24" s="19" t="s">
        <v>149</v>
      </c>
      <c r="B24" s="39"/>
      <c r="G24" s="19" t="s">
        <v>169</v>
      </c>
    </row>
    <row r="25" spans="1:11" x14ac:dyDescent="0.25">
      <c r="A25" s="19" t="s">
        <v>148</v>
      </c>
      <c r="B25" s="39"/>
      <c r="G25" s="25"/>
      <c r="H25" s="19" t="s">
        <v>170</v>
      </c>
    </row>
    <row r="26" spans="1:11" x14ac:dyDescent="0.25">
      <c r="G26" s="28"/>
      <c r="H26" s="19" t="s">
        <v>171</v>
      </c>
    </row>
    <row r="27" spans="1:11" x14ac:dyDescent="0.25">
      <c r="G27" s="36"/>
      <c r="H27" s="19" t="s">
        <v>173</v>
      </c>
    </row>
    <row r="28" spans="1:11" x14ac:dyDescent="0.25">
      <c r="A28" s="32"/>
      <c r="G28" s="34" t="str">
        <f>IFERROR(G26/(#REF!/100),"")</f>
        <v/>
      </c>
      <c r="H28" s="19" t="s">
        <v>174</v>
      </c>
    </row>
    <row r="29" spans="1:11" x14ac:dyDescent="0.25">
      <c r="A29" s="32"/>
    </row>
    <row r="30" spans="1:11" x14ac:dyDescent="0.25">
      <c r="A30" s="32"/>
    </row>
  </sheetData>
  <protectedRanges>
    <protectedRange sqref="B13:K17" name="Range2"/>
    <protectedRange sqref="B6:K10" name="Range1"/>
    <protectedRange sqref="G26" name="Range2_2_1"/>
    <protectedRange sqref="G25" name="Range1_2_1"/>
  </protectedRanges>
  <dataValidations count="1">
    <dataValidation type="whole" operator="greaterThan" allowBlank="1" showInputMessage="1" showErrorMessage="1" sqref="B13:K17 G26" xr:uid="{00000000-0002-0000-03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A1:K22"/>
  <sheetViews>
    <sheetView showGridLines="0" zoomScale="70" zoomScaleNormal="70" workbookViewId="0">
      <selection activeCell="K22" sqref="A1:K22"/>
    </sheetView>
  </sheetViews>
  <sheetFormatPr defaultRowHeight="15" x14ac:dyDescent="0.25"/>
  <cols>
    <col min="1" max="1" width="49.1406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20" t="s">
        <v>70</v>
      </c>
      <c r="B4" s="23"/>
      <c r="C4" s="23"/>
      <c r="D4" s="23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41" t="s">
        <v>138</v>
      </c>
      <c r="J5" s="41" t="s">
        <v>139</v>
      </c>
      <c r="K5" s="41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22"/>
      <c r="B12" s="16" t="s">
        <v>44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52</v>
      </c>
      <c r="H12" s="43" t="s">
        <v>137</v>
      </c>
      <c r="I12" s="43" t="s">
        <v>138</v>
      </c>
      <c r="J12" s="43" t="s">
        <v>139</v>
      </c>
      <c r="K12" s="43" t="s">
        <v>140</v>
      </c>
    </row>
    <row r="13" spans="1:11" x14ac:dyDescent="0.25">
      <c r="A13" s="27" t="s">
        <v>79</v>
      </c>
      <c r="B13" s="28"/>
      <c r="C13" s="28"/>
      <c r="D13" s="28"/>
      <c r="E13" s="28"/>
      <c r="F13" s="28"/>
      <c r="G13" s="28"/>
      <c r="H13" s="27"/>
      <c r="I13" s="27"/>
      <c r="J13" s="27"/>
      <c r="K13" s="27"/>
    </row>
    <row r="14" spans="1:11" x14ac:dyDescent="0.25">
      <c r="A14" s="27" t="s">
        <v>81</v>
      </c>
      <c r="B14" s="28"/>
      <c r="C14" s="28"/>
      <c r="D14" s="28"/>
      <c r="E14" s="28"/>
      <c r="F14" s="28"/>
      <c r="G14" s="28"/>
      <c r="H14" s="27"/>
      <c r="I14" s="27"/>
      <c r="J14" s="27"/>
      <c r="K14" s="27"/>
    </row>
    <row r="16" spans="1:11" x14ac:dyDescent="0.25">
      <c r="A16" s="33" t="s">
        <v>78</v>
      </c>
      <c r="B16" s="34" t="str">
        <f>IFERROR((B14/B13)*100,"")</f>
        <v/>
      </c>
      <c r="C16" s="34" t="str">
        <f t="shared" ref="C16:K16" si="0">IFERROR((C14/C13)*100,"")</f>
        <v/>
      </c>
      <c r="D16" s="34" t="str">
        <f t="shared" si="0"/>
        <v/>
      </c>
      <c r="E16" s="34" t="str">
        <f t="shared" si="0"/>
        <v/>
      </c>
      <c r="F16" s="34" t="str">
        <f t="shared" si="0"/>
        <v/>
      </c>
      <c r="G16" s="34" t="str">
        <f t="shared" si="0"/>
        <v/>
      </c>
      <c r="H16" s="34" t="str">
        <f t="shared" si="0"/>
        <v/>
      </c>
      <c r="I16" s="34" t="str">
        <f t="shared" si="0"/>
        <v/>
      </c>
      <c r="J16" s="34" t="str">
        <f t="shared" si="0"/>
        <v/>
      </c>
      <c r="K16" s="34" t="str">
        <f t="shared" si="0"/>
        <v/>
      </c>
    </row>
    <row r="18" spans="1:8" x14ac:dyDescent="0.25">
      <c r="A18" s="19" t="s">
        <v>146</v>
      </c>
      <c r="G18" s="19" t="s">
        <v>169</v>
      </c>
    </row>
    <row r="19" spans="1:8" x14ac:dyDescent="0.25">
      <c r="G19" s="25"/>
      <c r="H19" s="19" t="s">
        <v>170</v>
      </c>
    </row>
    <row r="20" spans="1:8" x14ac:dyDescent="0.25">
      <c r="A20" s="32"/>
      <c r="B20" s="32"/>
      <c r="C20" s="32"/>
      <c r="D20" s="32"/>
      <c r="E20" s="32"/>
      <c r="F20" s="32"/>
      <c r="G20" s="28"/>
      <c r="H20" s="19" t="s">
        <v>171</v>
      </c>
    </row>
    <row r="21" spans="1:8" x14ac:dyDescent="0.25">
      <c r="B21" s="32"/>
      <c r="G21" s="36"/>
      <c r="H21" s="19" t="s">
        <v>173</v>
      </c>
    </row>
    <row r="22" spans="1:8" x14ac:dyDescent="0.25">
      <c r="G22" s="34" t="str">
        <f>IFERROR(G20/(#REF!/100),"")</f>
        <v/>
      </c>
      <c r="H22" s="19" t="s">
        <v>174</v>
      </c>
    </row>
  </sheetData>
  <protectedRanges>
    <protectedRange sqref="B13:K14" name="Range2"/>
    <protectedRange sqref="B6:K10" name="Range1"/>
    <protectedRange sqref="G20" name="Range2_2_2"/>
    <protectedRange sqref="G19" name="Range1_2_2"/>
  </protectedRanges>
  <dataValidations count="2">
    <dataValidation type="whole" operator="greaterThan" allowBlank="1" showInputMessage="1" showErrorMessage="1" sqref="B13:K14 G20" xr:uid="{00000000-0002-0000-0400-000000000000}">
      <formula1>0</formula1>
    </dataValidation>
    <dataValidation type="whole" operator="lessThan" allowBlank="1" showInputMessage="1" showErrorMessage="1" sqref="B16:K16" xr:uid="{00000000-0002-0000-04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K22"/>
  <sheetViews>
    <sheetView showGridLines="0" zoomScale="70" zoomScaleNormal="70" workbookViewId="0">
      <selection activeCell="K22" sqref="A1:K22"/>
    </sheetView>
  </sheetViews>
  <sheetFormatPr defaultRowHeight="15" x14ac:dyDescent="0.25"/>
  <cols>
    <col min="1" max="1" width="60.1406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20" t="s">
        <v>71</v>
      </c>
      <c r="B4" s="23"/>
      <c r="C4" s="23"/>
      <c r="D4" s="23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17" t="s">
        <v>137</v>
      </c>
      <c r="I5" s="17" t="s">
        <v>138</v>
      </c>
      <c r="J5" s="17" t="s">
        <v>139</v>
      </c>
      <c r="K5" s="17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22"/>
      <c r="B12" s="16" t="s">
        <v>44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52</v>
      </c>
      <c r="H12" s="17" t="s">
        <v>137</v>
      </c>
      <c r="I12" s="17" t="s">
        <v>138</v>
      </c>
      <c r="J12" s="17" t="s">
        <v>139</v>
      </c>
      <c r="K12" s="17" t="s">
        <v>140</v>
      </c>
    </row>
    <row r="13" spans="1:11" x14ac:dyDescent="0.25">
      <c r="A13" s="27" t="s">
        <v>79</v>
      </c>
      <c r="B13" s="28"/>
      <c r="C13" s="28"/>
      <c r="D13" s="28"/>
      <c r="E13" s="28"/>
      <c r="F13" s="28"/>
      <c r="G13" s="28"/>
      <c r="H13" s="27"/>
      <c r="I13" s="27"/>
      <c r="J13" s="27"/>
      <c r="K13" s="27"/>
    </row>
    <row r="14" spans="1:11" x14ac:dyDescent="0.25">
      <c r="A14" s="27" t="s">
        <v>82</v>
      </c>
      <c r="B14" s="28"/>
      <c r="C14" s="28"/>
      <c r="D14" s="28"/>
      <c r="E14" s="28"/>
      <c r="F14" s="28"/>
      <c r="G14" s="28"/>
      <c r="H14" s="27"/>
      <c r="I14" s="27"/>
      <c r="J14" s="27"/>
      <c r="K14" s="27"/>
    </row>
    <row r="15" spans="1:11" ht="15.75" thickBot="1" x14ac:dyDescent="0.3"/>
    <row r="16" spans="1:11" ht="15.75" thickBot="1" x14ac:dyDescent="0.3">
      <c r="A16" s="29" t="s">
        <v>78</v>
      </c>
      <c r="B16" s="34" t="str">
        <f>IFERROR((B14/B13)*100,"")</f>
        <v/>
      </c>
      <c r="C16" s="34" t="str">
        <f t="shared" ref="C16:K16" si="0">IFERROR((C14/C13)*100,"")</f>
        <v/>
      </c>
      <c r="D16" s="34" t="str">
        <f t="shared" si="0"/>
        <v/>
      </c>
      <c r="E16" s="34" t="str">
        <f t="shared" si="0"/>
        <v/>
      </c>
      <c r="F16" s="34" t="str">
        <f t="shared" si="0"/>
        <v/>
      </c>
      <c r="G16" s="34" t="str">
        <f t="shared" si="0"/>
        <v/>
      </c>
      <c r="H16" s="34" t="str">
        <f t="shared" si="0"/>
        <v/>
      </c>
      <c r="I16" s="34" t="str">
        <f t="shared" si="0"/>
        <v/>
      </c>
      <c r="J16" s="34" t="str">
        <f t="shared" si="0"/>
        <v/>
      </c>
      <c r="K16" s="34" t="str">
        <f t="shared" si="0"/>
        <v/>
      </c>
    </row>
    <row r="18" spans="1:8" x14ac:dyDescent="0.25">
      <c r="A18" s="19" t="s">
        <v>146</v>
      </c>
      <c r="G18" s="19" t="s">
        <v>169</v>
      </c>
    </row>
    <row r="19" spans="1:8" x14ac:dyDescent="0.25">
      <c r="G19" s="25"/>
      <c r="H19" s="19" t="s">
        <v>170</v>
      </c>
    </row>
    <row r="20" spans="1:8" x14ac:dyDescent="0.25">
      <c r="A20" s="32"/>
      <c r="B20" s="32"/>
      <c r="C20" s="32"/>
      <c r="D20" s="32"/>
      <c r="E20" s="32"/>
      <c r="F20" s="32"/>
      <c r="G20" s="28"/>
      <c r="H20" s="19" t="s">
        <v>171</v>
      </c>
    </row>
    <row r="21" spans="1:8" x14ac:dyDescent="0.25">
      <c r="B21" s="32"/>
      <c r="G21" s="36"/>
      <c r="H21" s="19" t="s">
        <v>173</v>
      </c>
    </row>
    <row r="22" spans="1:8" x14ac:dyDescent="0.25">
      <c r="G22" s="34" t="str">
        <f>IFERROR(G20/(#REF!/100),"")</f>
        <v/>
      </c>
      <c r="H22" s="19" t="s">
        <v>174</v>
      </c>
    </row>
  </sheetData>
  <protectedRanges>
    <protectedRange sqref="B6:K10 B13:K14" name="Range1"/>
    <protectedRange sqref="G20" name="Range2_2"/>
    <protectedRange sqref="G19" name="Range1_2"/>
  </protectedRanges>
  <dataValidations disablePrompts="1" count="2">
    <dataValidation type="whole" operator="greaterThanOrEqual" allowBlank="1" showInputMessage="1" showErrorMessage="1" sqref="B13:K14" xr:uid="{00000000-0002-0000-0500-000000000000}">
      <formula1>0</formula1>
    </dataValidation>
    <dataValidation type="whole" operator="greaterThan" allowBlank="1" showInputMessage="1" showErrorMessage="1" sqref="G20" xr:uid="{00000000-0002-0000-05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K20"/>
  <sheetViews>
    <sheetView showGridLines="0" zoomScale="70" zoomScaleNormal="70" workbookViewId="0">
      <selection activeCell="K20" sqref="A1:K20"/>
    </sheetView>
  </sheetViews>
  <sheetFormatPr defaultRowHeight="15" x14ac:dyDescent="0.25"/>
  <cols>
    <col min="1" max="1" width="49.1406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44" t="s">
        <v>59</v>
      </c>
      <c r="B4" s="21"/>
      <c r="C4" s="21"/>
      <c r="D4" s="21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41" t="s">
        <v>138</v>
      </c>
      <c r="J5" s="41" t="s">
        <v>139</v>
      </c>
      <c r="K5" s="41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3" spans="1:11" x14ac:dyDescent="0.25">
      <c r="A13" s="22"/>
      <c r="B13" s="16" t="s">
        <v>44</v>
      </c>
      <c r="C13" s="16" t="s">
        <v>48</v>
      </c>
      <c r="D13" s="16" t="s">
        <v>49</v>
      </c>
      <c r="E13" s="16" t="s">
        <v>50</v>
      </c>
      <c r="F13" s="16" t="s">
        <v>51</v>
      </c>
      <c r="G13" s="16" t="s">
        <v>52</v>
      </c>
      <c r="H13" s="41" t="s">
        <v>137</v>
      </c>
      <c r="I13" s="41" t="s">
        <v>138</v>
      </c>
      <c r="J13" s="41" t="s">
        <v>139</v>
      </c>
      <c r="K13" s="41" t="s">
        <v>140</v>
      </c>
    </row>
    <row r="14" spans="1:11" x14ac:dyDescent="0.25">
      <c r="A14" s="33" t="s">
        <v>27</v>
      </c>
      <c r="B14" s="45" t="str">
        <f>IF('S2'!B15=0,"",'S2'!B15)</f>
        <v/>
      </c>
      <c r="C14" s="45" t="str">
        <f>IF('S2'!C15=0,"",'S2'!C15)</f>
        <v/>
      </c>
      <c r="D14" s="45" t="str">
        <f>IF('S2'!D15=0,"",'S2'!D15)</f>
        <v/>
      </c>
      <c r="E14" s="45" t="str">
        <f>IF('S2'!E15=0,"",'S2'!E15)</f>
        <v/>
      </c>
      <c r="F14" s="45" t="str">
        <f>IF('S2'!F15=0,"",'S2'!F15)</f>
        <v/>
      </c>
      <c r="G14" s="45" t="str">
        <f>IF('S2'!G15=0,"",'S2'!G15)</f>
        <v/>
      </c>
      <c r="H14" s="45" t="str">
        <f>IF('S2'!H15=0,"",'S2'!H15)</f>
        <v/>
      </c>
      <c r="I14" s="45" t="str">
        <f>IF('S2'!I15=0,"",'S2'!I15)</f>
        <v/>
      </c>
      <c r="J14" s="45" t="str">
        <f>IF('S2'!J15=0,"",'S2'!J15)</f>
        <v/>
      </c>
      <c r="K14" s="45" t="str">
        <f>IF('S2'!K15=0,"",'S2'!K15)</f>
        <v/>
      </c>
    </row>
    <row r="16" spans="1:11" x14ac:dyDescent="0.25">
      <c r="A16" s="46" t="s">
        <v>147</v>
      </c>
      <c r="C16" s="32"/>
      <c r="G16" s="19" t="s">
        <v>169</v>
      </c>
    </row>
    <row r="17" spans="7:8" x14ac:dyDescent="0.25">
      <c r="G17" s="25"/>
      <c r="H17" s="19" t="s">
        <v>170</v>
      </c>
    </row>
    <row r="18" spans="7:8" x14ac:dyDescent="0.25">
      <c r="G18" s="28"/>
      <c r="H18" s="19" t="s">
        <v>171</v>
      </c>
    </row>
    <row r="19" spans="7:8" x14ac:dyDescent="0.25">
      <c r="G19" s="36"/>
      <c r="H19" s="19" t="s">
        <v>173</v>
      </c>
    </row>
    <row r="20" spans="7:8" x14ac:dyDescent="0.25">
      <c r="G20" s="34" t="str">
        <f>IFERROR(G18/(#REF!/100),"")</f>
        <v/>
      </c>
      <c r="H20" s="19" t="s">
        <v>174</v>
      </c>
    </row>
  </sheetData>
  <protectedRanges>
    <protectedRange sqref="B6:K10" name="Range1"/>
    <protectedRange sqref="G18" name="Range2_2_1"/>
    <protectedRange sqref="G17" name="Range1_2_1"/>
  </protectedRanges>
  <dataValidations count="1">
    <dataValidation type="whole" operator="greaterThan" allowBlank="1" showInputMessage="1" showErrorMessage="1" sqref="G18" xr:uid="{00000000-0002-0000-06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K22"/>
  <sheetViews>
    <sheetView showGridLines="0" zoomScale="70" zoomScaleNormal="70" workbookViewId="0">
      <selection activeCell="K22" sqref="A1:K22"/>
    </sheetView>
  </sheetViews>
  <sheetFormatPr defaultRowHeight="15" x14ac:dyDescent="0.25"/>
  <cols>
    <col min="1" max="1" width="49.140625" style="19" customWidth="1"/>
    <col min="2" max="11" width="12.7109375" style="19" customWidth="1"/>
    <col min="12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44" t="s">
        <v>72</v>
      </c>
      <c r="B4" s="21"/>
      <c r="C4" s="21"/>
      <c r="D4" s="21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17" t="s">
        <v>138</v>
      </c>
      <c r="J5" s="17" t="s">
        <v>139</v>
      </c>
      <c r="K5" s="17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22"/>
      <c r="B12" s="16" t="s">
        <v>44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52</v>
      </c>
      <c r="H12" s="41" t="s">
        <v>137</v>
      </c>
      <c r="I12" s="17" t="s">
        <v>138</v>
      </c>
      <c r="J12" s="17" t="s">
        <v>139</v>
      </c>
      <c r="K12" s="17" t="s">
        <v>140</v>
      </c>
    </row>
    <row r="13" spans="1:11" x14ac:dyDescent="0.25">
      <c r="A13" s="13" t="s">
        <v>37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5" spans="1:11" x14ac:dyDescent="0.25">
      <c r="A15" s="22"/>
      <c r="B15" s="16" t="s">
        <v>44</v>
      </c>
      <c r="C15" s="16" t="s">
        <v>48</v>
      </c>
      <c r="D15" s="16" t="s">
        <v>49</v>
      </c>
      <c r="E15" s="16" t="s">
        <v>50</v>
      </c>
      <c r="F15" s="16" t="s">
        <v>51</v>
      </c>
      <c r="G15" s="16" t="s">
        <v>52</v>
      </c>
      <c r="H15" s="41" t="s">
        <v>137</v>
      </c>
      <c r="I15" s="17" t="s">
        <v>138</v>
      </c>
      <c r="J15" s="17" t="s">
        <v>139</v>
      </c>
      <c r="K15" s="17" t="s">
        <v>140</v>
      </c>
    </row>
    <row r="16" spans="1:11" x14ac:dyDescent="0.25">
      <c r="A16" s="33" t="s">
        <v>37</v>
      </c>
      <c r="B16" s="47" t="str">
        <f>IF(B13=0,"",B13)</f>
        <v/>
      </c>
      <c r="C16" s="47" t="str">
        <f t="shared" ref="C16:K16" si="0">IF(C13=0,"",C13)</f>
        <v/>
      </c>
      <c r="D16" s="47" t="str">
        <f t="shared" si="0"/>
        <v/>
      </c>
      <c r="E16" s="47" t="str">
        <f t="shared" si="0"/>
        <v/>
      </c>
      <c r="F16" s="47" t="str">
        <f t="shared" si="0"/>
        <v/>
      </c>
      <c r="G16" s="47" t="str">
        <f t="shared" si="0"/>
        <v/>
      </c>
      <c r="H16" s="47" t="str">
        <f t="shared" si="0"/>
        <v/>
      </c>
      <c r="I16" s="47" t="str">
        <f t="shared" si="0"/>
        <v/>
      </c>
      <c r="J16" s="47" t="str">
        <f t="shared" si="0"/>
        <v/>
      </c>
      <c r="K16" s="47" t="str">
        <f t="shared" si="0"/>
        <v/>
      </c>
    </row>
    <row r="18" spans="1:8" x14ac:dyDescent="0.25">
      <c r="A18" s="19" t="s">
        <v>146</v>
      </c>
      <c r="G18" s="19" t="s">
        <v>169</v>
      </c>
    </row>
    <row r="19" spans="1:8" x14ac:dyDescent="0.25">
      <c r="G19" s="25"/>
      <c r="H19" s="19" t="s">
        <v>170</v>
      </c>
    </row>
    <row r="20" spans="1:8" x14ac:dyDescent="0.25">
      <c r="A20" s="32"/>
      <c r="B20" s="32"/>
      <c r="G20" s="28"/>
      <c r="H20" s="19" t="s">
        <v>171</v>
      </c>
    </row>
    <row r="21" spans="1:8" x14ac:dyDescent="0.25">
      <c r="B21" s="32"/>
      <c r="G21" s="36"/>
      <c r="H21" s="19" t="s">
        <v>173</v>
      </c>
    </row>
    <row r="22" spans="1:8" x14ac:dyDescent="0.25">
      <c r="G22" s="34" t="str">
        <f>IFERROR(G20/(#REF!/100),"")</f>
        <v/>
      </c>
      <c r="H22" s="19" t="s">
        <v>174</v>
      </c>
    </row>
  </sheetData>
  <protectedRanges>
    <protectedRange sqref="B6:K10 B13:K13" name="Range1"/>
    <protectedRange sqref="G20" name="Range2_2"/>
    <protectedRange sqref="G19" name="Range1_2"/>
  </protectedRanges>
  <dataValidations count="2">
    <dataValidation type="decimal" operator="greaterThan" allowBlank="1" showInputMessage="1" showErrorMessage="1" sqref="B13:K13" xr:uid="{00000000-0002-0000-0700-000000000000}">
      <formula1>0</formula1>
    </dataValidation>
    <dataValidation type="whole" operator="greaterThan" allowBlank="1" showInputMessage="1" showErrorMessage="1" sqref="G20" xr:uid="{00000000-0002-0000-07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K26"/>
  <sheetViews>
    <sheetView showGridLines="0" zoomScale="55" zoomScaleNormal="55" workbookViewId="0">
      <selection activeCell="K26" sqref="A1:K26"/>
    </sheetView>
  </sheetViews>
  <sheetFormatPr defaultRowHeight="15" x14ac:dyDescent="0.25"/>
  <cols>
    <col min="1" max="1" width="126.7109375" style="19" customWidth="1"/>
    <col min="2" max="11" width="12.7109375" style="19" customWidth="1"/>
    <col min="12" max="13" width="10.5703125" style="19" bestFit="1" customWidth="1"/>
    <col min="14" max="16384" width="9.140625" style="19"/>
  </cols>
  <sheetData>
    <row r="1" spans="1:11" ht="65.099999999999994" customHeight="1" x14ac:dyDescent="0.25">
      <c r="A1" s="18"/>
    </row>
    <row r="2" spans="1:11" x14ac:dyDescent="0.25">
      <c r="A2" s="18" t="s">
        <v>68</v>
      </c>
      <c r="B2" s="4" t="str">
        <f>IF('Pilot destinacija'!B6="","",'Pilot destinacija'!B6)</f>
        <v/>
      </c>
    </row>
    <row r="4" spans="1:11" x14ac:dyDescent="0.25">
      <c r="A4" s="44" t="s">
        <v>73</v>
      </c>
      <c r="B4" s="21"/>
      <c r="C4" s="21"/>
      <c r="D4" s="21"/>
    </row>
    <row r="5" spans="1:11" s="23" customFormat="1" x14ac:dyDescent="0.25">
      <c r="A5" s="22"/>
      <c r="B5" s="17" t="s">
        <v>44</v>
      </c>
      <c r="C5" s="17" t="s">
        <v>48</v>
      </c>
      <c r="D5" s="17" t="s">
        <v>49</v>
      </c>
      <c r="E5" s="17" t="s">
        <v>50</v>
      </c>
      <c r="F5" s="17" t="s">
        <v>51</v>
      </c>
      <c r="G5" s="17" t="s">
        <v>52</v>
      </c>
      <c r="H5" s="41" t="s">
        <v>137</v>
      </c>
      <c r="I5" s="41" t="s">
        <v>138</v>
      </c>
      <c r="J5" s="41" t="s">
        <v>139</v>
      </c>
      <c r="K5" s="41" t="s">
        <v>140</v>
      </c>
    </row>
    <row r="6" spans="1:11" x14ac:dyDescent="0.25">
      <c r="A6" s="24" t="s">
        <v>55</v>
      </c>
      <c r="B6" s="25"/>
      <c r="C6" s="25"/>
      <c r="D6" s="25"/>
      <c r="E6" s="25"/>
      <c r="F6" s="25"/>
      <c r="G6" s="25"/>
      <c r="H6" s="26"/>
      <c r="I6" s="26"/>
      <c r="J6" s="26"/>
      <c r="K6" s="26"/>
    </row>
    <row r="7" spans="1:11" x14ac:dyDescent="0.25">
      <c r="A7" s="24" t="s">
        <v>56</v>
      </c>
      <c r="B7" s="25"/>
      <c r="C7" s="25"/>
      <c r="D7" s="25"/>
      <c r="E7" s="25"/>
      <c r="F7" s="25"/>
      <c r="G7" s="25"/>
      <c r="H7" s="26"/>
      <c r="I7" s="26"/>
      <c r="J7" s="26"/>
      <c r="K7" s="26"/>
    </row>
    <row r="8" spans="1:11" x14ac:dyDescent="0.25">
      <c r="A8" s="24" t="s">
        <v>54</v>
      </c>
      <c r="B8" s="25"/>
      <c r="C8" s="25"/>
      <c r="D8" s="25"/>
      <c r="E8" s="25"/>
      <c r="F8" s="25"/>
      <c r="G8" s="25"/>
      <c r="H8" s="26"/>
      <c r="I8" s="26"/>
      <c r="J8" s="26"/>
      <c r="K8" s="26"/>
    </row>
    <row r="9" spans="1:11" x14ac:dyDescent="0.25">
      <c r="A9" s="24" t="s">
        <v>58</v>
      </c>
      <c r="B9" s="25"/>
      <c r="C9" s="25"/>
      <c r="D9" s="25"/>
      <c r="E9" s="25"/>
      <c r="F9" s="25"/>
      <c r="G9" s="25"/>
      <c r="H9" s="26"/>
      <c r="I9" s="26"/>
      <c r="J9" s="26"/>
      <c r="K9" s="26"/>
    </row>
    <row r="10" spans="1:11" x14ac:dyDescent="0.25">
      <c r="A10" s="24" t="s">
        <v>57</v>
      </c>
      <c r="B10" s="25"/>
      <c r="C10" s="25"/>
      <c r="D10" s="25"/>
      <c r="E10" s="25"/>
      <c r="F10" s="25"/>
      <c r="G10" s="25"/>
      <c r="H10" s="26"/>
      <c r="I10" s="26"/>
      <c r="J10" s="26"/>
      <c r="K10" s="26"/>
    </row>
    <row r="12" spans="1:11" x14ac:dyDescent="0.25">
      <c r="A12" s="22"/>
      <c r="B12" s="16" t="s">
        <v>44</v>
      </c>
      <c r="C12" s="16" t="s">
        <v>48</v>
      </c>
      <c r="D12" s="16" t="s">
        <v>49</v>
      </c>
      <c r="E12" s="16" t="s">
        <v>50</v>
      </c>
      <c r="F12" s="16" t="s">
        <v>51</v>
      </c>
      <c r="G12" s="16" t="s">
        <v>52</v>
      </c>
      <c r="H12" s="41" t="s">
        <v>137</v>
      </c>
      <c r="I12" s="41" t="s">
        <v>138</v>
      </c>
      <c r="J12" s="41" t="s">
        <v>139</v>
      </c>
      <c r="K12" s="41" t="s">
        <v>140</v>
      </c>
    </row>
    <row r="13" spans="1:11" x14ac:dyDescent="0.25">
      <c r="A13" s="27" t="s">
        <v>143</v>
      </c>
      <c r="B13" s="28"/>
      <c r="C13" s="28"/>
      <c r="D13" s="28"/>
      <c r="E13" s="28"/>
      <c r="F13" s="28"/>
      <c r="G13" s="28"/>
      <c r="H13" s="27"/>
      <c r="I13" s="27"/>
      <c r="J13" s="27"/>
      <c r="K13" s="27"/>
    </row>
    <row r="14" spans="1:11" x14ac:dyDescent="0.25">
      <c r="A14" s="27" t="s">
        <v>144</v>
      </c>
      <c r="B14" s="28"/>
      <c r="C14" s="28"/>
      <c r="D14" s="28"/>
      <c r="E14" s="28"/>
      <c r="F14" s="28"/>
      <c r="G14" s="28"/>
      <c r="H14" s="27"/>
      <c r="I14" s="27"/>
      <c r="J14" s="27"/>
      <c r="K14" s="27"/>
    </row>
    <row r="15" spans="1:11" x14ac:dyDescent="0.25">
      <c r="A15" s="22" t="s">
        <v>94</v>
      </c>
      <c r="B15" s="36" t="str">
        <f>IF(SUM(B13:B14)=0,"",SUM(B13:B14))</f>
        <v/>
      </c>
      <c r="C15" s="36" t="str">
        <f t="shared" ref="C15:K15" si="0">IF(SUM(C13:C14)=0,"",SUM(C13:C14))</f>
        <v/>
      </c>
      <c r="D15" s="36" t="str">
        <f t="shared" si="0"/>
        <v/>
      </c>
      <c r="E15" s="36" t="str">
        <f t="shared" si="0"/>
        <v/>
      </c>
      <c r="F15" s="36" t="str">
        <f t="shared" si="0"/>
        <v/>
      </c>
      <c r="G15" s="36" t="str">
        <f t="shared" si="0"/>
        <v/>
      </c>
      <c r="H15" s="36" t="str">
        <f t="shared" si="0"/>
        <v/>
      </c>
      <c r="I15" s="36" t="str">
        <f t="shared" si="0"/>
        <v/>
      </c>
      <c r="J15" s="36" t="str">
        <f t="shared" si="0"/>
        <v/>
      </c>
      <c r="K15" s="36" t="str">
        <f t="shared" si="0"/>
        <v/>
      </c>
    </row>
    <row r="16" spans="1:11" x14ac:dyDescent="0.25">
      <c r="A16" s="27" t="s">
        <v>150</v>
      </c>
      <c r="B16" s="28"/>
      <c r="C16" s="28"/>
      <c r="D16" s="28"/>
      <c r="E16" s="28"/>
      <c r="F16" s="28"/>
      <c r="G16" s="28"/>
      <c r="H16" s="27"/>
      <c r="I16" s="27"/>
      <c r="J16" s="27"/>
      <c r="K16" s="27"/>
    </row>
    <row r="17" spans="1:11" x14ac:dyDescent="0.25">
      <c r="A17" s="27" t="s">
        <v>151</v>
      </c>
      <c r="B17" s="28"/>
      <c r="C17" s="28"/>
      <c r="D17" s="28"/>
      <c r="E17" s="28"/>
      <c r="F17" s="28"/>
      <c r="G17" s="28"/>
      <c r="H17" s="27"/>
      <c r="I17" s="27"/>
      <c r="J17" s="27"/>
      <c r="K17" s="27"/>
    </row>
    <row r="18" spans="1:11" x14ac:dyDescent="0.25">
      <c r="A18" s="22" t="s">
        <v>152</v>
      </c>
      <c r="B18" s="36" t="str">
        <f>IF(SUM(B16:B17)=0,"",SUM(B16:B17))</f>
        <v/>
      </c>
      <c r="C18" s="36" t="str">
        <f t="shared" ref="C18:K18" si="1">IF(SUM(C16:C17)=0,"",SUM(C16:C17))</f>
        <v/>
      </c>
      <c r="D18" s="36" t="str">
        <f t="shared" si="1"/>
        <v/>
      </c>
      <c r="E18" s="36" t="str">
        <f t="shared" si="1"/>
        <v/>
      </c>
      <c r="F18" s="36" t="str">
        <f t="shared" si="1"/>
        <v/>
      </c>
      <c r="G18" s="36" t="str">
        <f t="shared" si="1"/>
        <v/>
      </c>
      <c r="H18" s="36" t="str">
        <f t="shared" si="1"/>
        <v/>
      </c>
      <c r="I18" s="36" t="str">
        <f t="shared" si="1"/>
        <v/>
      </c>
      <c r="J18" s="36" t="str">
        <f t="shared" si="1"/>
        <v/>
      </c>
      <c r="K18" s="36" t="str">
        <f t="shared" si="1"/>
        <v/>
      </c>
    </row>
    <row r="20" spans="1:11" x14ac:dyDescent="0.25">
      <c r="A20" s="33" t="s">
        <v>93</v>
      </c>
      <c r="B20" s="34" t="str">
        <f>IFERROR(B18/B15*100,"")</f>
        <v/>
      </c>
      <c r="C20" s="34" t="str">
        <f t="shared" ref="C20:K20" si="2">IFERROR(C18/C15*100,"")</f>
        <v/>
      </c>
      <c r="D20" s="34" t="str">
        <f t="shared" si="2"/>
        <v/>
      </c>
      <c r="E20" s="34" t="str">
        <f t="shared" si="2"/>
        <v/>
      </c>
      <c r="F20" s="34" t="str">
        <f t="shared" si="2"/>
        <v/>
      </c>
      <c r="G20" s="34" t="str">
        <f t="shared" si="2"/>
        <v/>
      </c>
      <c r="H20" s="34" t="str">
        <f t="shared" si="2"/>
        <v/>
      </c>
      <c r="I20" s="34" t="str">
        <f t="shared" si="2"/>
        <v/>
      </c>
      <c r="J20" s="34" t="str">
        <f t="shared" si="2"/>
        <v/>
      </c>
      <c r="K20" s="34" t="str">
        <f t="shared" si="2"/>
        <v/>
      </c>
    </row>
    <row r="22" spans="1:11" x14ac:dyDescent="0.25">
      <c r="A22" s="19" t="s">
        <v>145</v>
      </c>
      <c r="G22" s="19" t="s">
        <v>169</v>
      </c>
    </row>
    <row r="23" spans="1:11" x14ac:dyDescent="0.25">
      <c r="G23" s="25"/>
      <c r="H23" s="19" t="s">
        <v>170</v>
      </c>
    </row>
    <row r="24" spans="1:11" x14ac:dyDescent="0.25">
      <c r="G24" s="28"/>
      <c r="H24" s="19" t="s">
        <v>171</v>
      </c>
    </row>
    <row r="25" spans="1:11" x14ac:dyDescent="0.25">
      <c r="G25" s="36"/>
      <c r="H25" s="19" t="s">
        <v>173</v>
      </c>
    </row>
    <row r="26" spans="1:11" x14ac:dyDescent="0.25">
      <c r="G26" s="34" t="str">
        <f>IFERROR(G24/(#REF!/100),"")</f>
        <v/>
      </c>
      <c r="H26" s="19" t="s">
        <v>174</v>
      </c>
    </row>
  </sheetData>
  <protectedRanges>
    <protectedRange sqref="B6:K10 B13:K14 B16:K17" name="Range1"/>
    <protectedRange sqref="G24" name="Range2_2_1"/>
    <protectedRange sqref="G23" name="Range1_2_1"/>
  </protectedRanges>
  <dataValidations count="2">
    <dataValidation type="whole" operator="greaterThanOrEqual" allowBlank="1" showInputMessage="1" showErrorMessage="1" sqref="B13:K14 B16:K17" xr:uid="{00000000-0002-0000-0800-000000000000}">
      <formula1>0</formula1>
    </dataValidation>
    <dataValidation type="whole" operator="greaterThan" allowBlank="1" showInputMessage="1" showErrorMessage="1" sqref="G24" xr:uid="{00000000-0002-0000-08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Pilot destinacija</vt:lpstr>
      <vt:lpstr>Glavna tablica</vt:lpstr>
      <vt:lpstr>S1</vt:lpstr>
      <vt:lpstr>S2</vt:lpstr>
      <vt:lpstr>S3</vt:lpstr>
      <vt:lpstr>S4</vt:lpstr>
      <vt:lpstr>E1</vt:lpstr>
      <vt:lpstr>E2</vt:lpstr>
      <vt:lpstr>E3</vt:lpstr>
      <vt:lpstr>E4</vt:lpstr>
      <vt:lpstr>O1</vt:lpstr>
      <vt:lpstr>O2</vt:lpstr>
      <vt:lpstr>O3</vt:lpstr>
      <vt:lpstr>O4</vt:lpstr>
      <vt:lpstr>O5</vt:lpstr>
      <vt:lpstr>P1</vt:lpstr>
      <vt:lpstr>P2</vt:lpstr>
      <vt:lpstr>Lozinka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IMV</dc:creator>
  <cp:lastModifiedBy>Izidora Marković</cp:lastModifiedBy>
  <cp:lastPrinted>2019-02-08T10:19:45Z</cp:lastPrinted>
  <dcterms:created xsi:type="dcterms:W3CDTF">2017-10-03T09:26:41Z</dcterms:created>
  <dcterms:modified xsi:type="dcterms:W3CDTF">2019-08-29T09:56:51Z</dcterms:modified>
</cp:coreProperties>
</file>